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leitung" sheetId="1" state="visible" r:id="rId1"/>
    <sheet name="Lastenheft" sheetId="2" state="visible" r:id="rId2"/>
    <sheet name="Bewertung" sheetId="3" state="visible" r:id="rId3"/>
    <sheet name="Kosten" sheetId="4" state="visible" r:id="rId4"/>
    <sheet name="Testdrehbuch" sheetId="5" state="visible" r:id="rId5"/>
    <sheet name="Abnahme" sheetId="6" state="visible" r:id="rId6"/>
    <sheet name="Ausstieg" sheetId="7" state="visible" r:id="rId7"/>
  </sheets>
  <definedNames>
    <definedName name="_xlnm.Print_Titles" localSheetId="1">'Lastenheft'!$5:$5</definedName>
    <definedName name="_xlnm.Print_Titles" localSheetId="2">'Bewertung'!$5:$5</definedName>
    <definedName name="_xlnm.Print_Titles" localSheetId="4">'Testdrehbuch'!$5:$5</definedName>
  </definedNames>
  <calcPr calcId="124519" fullCalcOnLoad="1"/>
</workbook>
</file>

<file path=xl/styles.xml><?xml version="1.0" encoding="utf-8"?>
<styleSheet xmlns="http://schemas.openxmlformats.org/spreadsheetml/2006/main">
  <numFmts count="5">
    <numFmt numFmtId="164" formatCode="0.0%"/>
    <numFmt numFmtId="165" formatCode="0.0"/>
    <numFmt numFmtId="166" formatCode="yyyy-mm-dd"/>
    <numFmt numFmtId="167" formatCode="dd.mm.yyyy"/>
    <numFmt numFmtId="168" formatCode="ddd dd.mm.yyyy"/>
  </numFmts>
  <fonts count="4">
    <font>
      <name val="Calibri"/>
      <family val="2"/>
      <color theme="1"/>
      <sz val="11"/>
      <scheme val="minor"/>
    </font>
    <font>
      <b val="1"/>
      <sz val="14"/>
    </font>
    <font>
      <i val="1"/>
      <color rgb="00555555"/>
      <sz val="9"/>
    </font>
    <font>
      <b val="1"/>
    </font>
  </fonts>
  <fills count="5">
    <fill>
      <patternFill/>
    </fill>
    <fill>
      <patternFill patternType="gray125"/>
    </fill>
    <fill>
      <patternFill patternType="solid">
        <fgColor rgb="00D9E2EC"/>
      </patternFill>
    </fill>
    <fill>
      <patternFill patternType="solid">
        <fgColor rgb="00FFF2A8"/>
      </patternFill>
    </fill>
    <fill>
      <patternFill patternType="solid">
        <fgColor rgb="00EDEDED"/>
      </patternFill>
    </fill>
  </fills>
  <borders count="6">
    <border>
      <left/>
      <right/>
      <top/>
      <bottom/>
      <diagonal/>
    </border>
    <border>
      <left style="thin">
        <color rgb="00BBBBBB"/>
      </left>
      <right style="thin">
        <color rgb="00BBBBBB"/>
      </right>
      <top style="thin">
        <color rgb="00BBBBBB"/>
      </top>
      <bottom style="thin">
        <color rgb="00BBBBBB"/>
      </bottom>
    </border>
    <border>
      <left/>
      <right/>
      <top style="thin">
        <color rgb="00BBBBBB"/>
      </top>
      <bottom/>
      <diagonal/>
    </border>
    <border>
      <left/>
      <right style="thin">
        <color rgb="00BBBBBB"/>
      </right>
      <top style="thin">
        <color rgb="00BBBBBB"/>
      </top>
      <bottom/>
      <diagonal/>
    </border>
    <border>
      <left/>
      <right/>
      <top style="thin">
        <color rgb="00BBBBBB"/>
      </top>
      <bottom style="thin">
        <color rgb="00BBBBBB"/>
      </bottom>
      <diagonal/>
    </border>
    <border>
      <left/>
      <right style="thin">
        <color rgb="00BBBBBB"/>
      </right>
      <top style="thin">
        <color rgb="00BBBBBB"/>
      </top>
      <bottom style="thin">
        <color rgb="00BBBBBB"/>
      </bottom>
      <diagonal/>
    </border>
  </borders>
  <cellStyleXfs count="1">
    <xf numFmtId="0" fontId="0" fillId="0" borderId="0"/>
  </cellStyleXfs>
  <cellXfs count="27">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3" fillId="2" borderId="1" applyAlignment="1" pivotButton="0" quotePrefix="0" xfId="0">
      <alignment vertical="top" wrapText="1"/>
    </xf>
    <xf numFmtId="0" fontId="0" fillId="0" borderId="1" applyAlignment="1" pivotButton="0" quotePrefix="0" xfId="0">
      <alignment vertical="top" wrapText="1"/>
    </xf>
    <xf numFmtId="0" fontId="0" fillId="3" borderId="1" applyAlignment="1" pivotButton="0" quotePrefix="0" xfId="0">
      <alignment vertical="top" wrapText="1"/>
    </xf>
    <xf numFmtId="0" fontId="3" fillId="3" borderId="1" applyAlignment="1" pivotButton="0" quotePrefix="0" xfId="0">
      <alignment vertical="top" wrapText="1"/>
    </xf>
    <xf numFmtId="0" fontId="0" fillId="4" borderId="1" applyAlignment="1" pivotButton="0" quotePrefix="0" xfId="0">
      <alignment vertical="top" wrapText="1"/>
    </xf>
    <xf numFmtId="0" fontId="3" fillId="0" borderId="0" applyAlignment="1" pivotButton="0" quotePrefix="0" xfId="0">
      <alignment horizontal="right" vertical="top" wrapText="1"/>
    </xf>
    <xf numFmtId="1" fontId="3" fillId="4" borderId="1" applyAlignment="1" pivotButton="0" quotePrefix="0" xfId="0">
      <alignment vertical="top" wrapText="1"/>
    </xf>
    <xf numFmtId="164" fontId="3" fillId="4" borderId="1" applyAlignment="1" pivotButton="0" quotePrefix="0" xfId="0">
      <alignment vertical="top" wrapText="1"/>
    </xf>
    <xf numFmtId="0" fontId="3" fillId="4" borderId="1" applyAlignment="1" pivotButton="0" quotePrefix="0" xfId="0">
      <alignment vertical="top" wrapText="1"/>
    </xf>
    <xf numFmtId="164" fontId="0" fillId="4" borderId="1" applyAlignment="1" pivotButton="0" quotePrefix="0" xfId="0">
      <alignment vertical="top" wrapText="1"/>
    </xf>
    <xf numFmtId="165" fontId="3" fillId="4" borderId="1" applyAlignment="1" pivotButton="0" quotePrefix="0" xfId="0">
      <alignment vertical="top" wrapText="1"/>
    </xf>
    <xf numFmtId="1" fontId="0" fillId="3" borderId="1" applyAlignment="1" pivotButton="0" quotePrefix="0" xfId="0">
      <alignment vertical="top" wrapText="1"/>
    </xf>
    <xf numFmtId="4" fontId="0" fillId="3" borderId="1" applyAlignment="1" pivotButton="0" quotePrefix="0" xfId="0">
      <alignment vertical="top" wrapText="1"/>
    </xf>
    <xf numFmtId="0" fontId="3" fillId="0" borderId="1" applyAlignment="1" pivotButton="0" quotePrefix="0" xfId="0">
      <alignment vertical="top" wrapText="1"/>
    </xf>
    <xf numFmtId="4" fontId="3" fillId="4" borderId="1" applyAlignment="1" pivotButton="0" quotePrefix="0" xfId="0">
      <alignment vertical="top" wrapText="1"/>
    </xf>
    <xf numFmtId="0" fontId="0" fillId="0" borderId="4" pivotButton="0" quotePrefix="0" xfId="0"/>
    <xf numFmtId="0" fontId="0" fillId="0" borderId="5" pivotButton="0" quotePrefix="0" xfId="0"/>
    <xf numFmtId="167" fontId="0" fillId="3" borderId="1" applyAlignment="1" pivotButton="0" quotePrefix="0" xfId="0">
      <alignment vertical="top" wrapText="1"/>
    </xf>
    <xf numFmtId="3" fontId="0" fillId="3" borderId="1" applyAlignment="1" pivotButton="0" quotePrefix="0" xfId="0">
      <alignment vertical="top" wrapText="1"/>
    </xf>
    <xf numFmtId="3" fontId="0" fillId="4" borderId="1" applyAlignment="1" pivotButton="0" quotePrefix="0" xfId="0">
      <alignment vertical="top" wrapText="1"/>
    </xf>
    <xf numFmtId="4" fontId="0" fillId="4" borderId="1" applyAlignment="1" pivotButton="0" quotePrefix="0" xfId="0">
      <alignment vertical="top" wrapText="1"/>
    </xf>
    <xf numFmtId="168" fontId="3"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30"/>
  <sheetViews>
    <sheetView zoomScale="100" workbookViewId="0">
      <selection activeCell="A1" sqref="A1"/>
    </sheetView>
  </sheetViews>
  <sheetFormatPr baseColWidth="8" defaultRowHeight="15"/>
  <cols>
    <col width="110" customWidth="1" min="1" max="1"/>
  </cols>
  <sheetData>
    <row r="1">
      <c r="A1" s="1" t="inlineStr">
        <is>
          <t>Lastenheft Kanzleisoftware: 44 Anforderungen</t>
        </is>
      </c>
    </row>
    <row r="2">
      <c r="A2" s="2" t="inlineStr">
        <is>
          <t>Stand November 2026 · https://ratg.de/kanzleisoftware-auswaehlen/</t>
        </is>
      </c>
    </row>
    <row r="3">
      <c r="A3" s="3" t="inlineStr"/>
    </row>
    <row r="4">
      <c r="A4" s="4" t="inlineStr">
        <is>
          <t>So gehen Sie vor</t>
        </is>
      </c>
    </row>
    <row r="5">
      <c r="A5" s="3" t="inlineStr">
        <is>
          <t>1. Blatt „Lastenheft“: Legen Sie die Stufe jeder Anforderung fest (K.o., Soll, Kann), bevor Sie Angebote einholen. Was Sie nicht brauchen, setzen Sie auf „entfällt“: Die Zeile zählt dann weder als K.o. noch im Nutzwert. Eigene Anforderungen tragen Sie in die freien Zeilen G01 bis G05 ein (Text, Prüfweg, Grundlage, Stufe) und vergeben im Blatt „Bewertung“ ein Gewicht.</t>
        </is>
      </c>
    </row>
    <row r="6">
      <c r="A6" s="3" t="inlineStr">
        <is>
          <t xml:space="preserve">   Wichtig: Zeilen in den Blättern „Lastenheft“ und „Bewertung“ nicht löschen, einfügen oder umsortieren. Die Bewertung liest das Lastenheft Zeile für Zeile; eine gelöschte Zeile ergibt #BEZUG!, eine angehängte Zeile zählt nicht mit. Ausblenden ist unschädlich.</t>
        </is>
      </c>
    </row>
    <row r="7">
      <c r="A7" s="3" t="inlineStr">
        <is>
          <t>2. Blatt „Bewertung“: Legen Sie die Gewichte fest (1 = nützlich, 2 = wichtig, 3 = sehr wichtig), ebenfalls vorher. Die Spalte „Gewicht Probe“ ist eine zweite Gewichtung zur Gegenprobe.</t>
        </is>
      </c>
    </row>
    <row r="8">
      <c r="A8" s="3" t="inlineStr">
        <is>
          <t>3. Schicken Sie das Blatt „Lastenheft“ an drei bis fünf Anbieter mit der Bitte, jede Zeile zu beantworten (erfüllt, teilweise, nein, gegen Aufpreis) und eine Antwortfrist. Prüfweg und Testfall gehen bewusst mit: Der Anbieter soll wissen, woran er gemessen wird.</t>
        </is>
      </c>
    </row>
    <row r="9">
      <c r="A9" s="3" t="inlineStr">
        <is>
          <t>4. Spielen Sie im Testzugang das Blatt „Testdrehbuch“ mit erfundenen Testakten durch. Keine echten Mandatsdaten im Test.</t>
        </is>
      </c>
    </row>
    <row r="10">
      <c r="A10" s="3" t="inlineStr">
        <is>
          <t>5. Bewerten Sie im Blatt „Bewertung“ nur, was Sie selbst gesehen oder schriftlich bekommen haben: 0 = nein, 1 = teilweise oder nur behauptet, 2 = ja, geprüft. Leer = nicht bewertet.</t>
        </is>
      </c>
    </row>
    <row r="11">
      <c r="A11" s="3" t="inlineStr">
        <is>
          <t>6. Lesen Sie zuerst die Zeile „K.-o.-Anforderungen nicht erfüllt“: Ein Angebot mit einem Wert über 0 scheidet aus, gleich wie viele Punkte es hat. Ein K.o. gilt nur mit 2 als erfüllt.</t>
        </is>
      </c>
    </row>
    <row r="12">
      <c r="A12" s="3" t="inlineStr">
        <is>
          <t>7. Vergleichen Sie die Nutzwerte beider Gewichtungen. Legen Sie vorher fest, welche Gewichtung gilt, ab welchem Abstand ein Angebot vorn liegt (Feld „Schwelle“, Vorschlag 5 Prozentpunkte) und was bei Gleichstand entscheidet. Kippt die Reihenfolge, entscheidet keine Zahl, sondern Ihre Begründung.</t>
        </is>
      </c>
    </row>
    <row r="13">
      <c r="A13" s="3" t="inlineStr">
        <is>
          <t>8. Blatt „Kosten“: Kosten über drei Jahre, Euro je Prozentpunkt Nutzwert und Ihre eigene Arbeitszeit. Blatt „Abnahme“: Stichproben der Datenübernahme und Mängelliste. Blatt „Ausstieg“: Fristen beim späteren Wechsel.</t>
        </is>
      </c>
    </row>
    <row r="14">
      <c r="A14" s="3" t="inlineStr"/>
    </row>
    <row r="15">
      <c r="A15" s="3" t="inlineStr">
        <is>
          <t>Die Beispielwerte stammen aus dem erfundenen Fall im Beitrag (drei Angebote A, B, C). Gelbe Felder überschreiben Sie, graue rechnen.</t>
        </is>
      </c>
    </row>
    <row r="16">
      <c r="A16" s="3" t="inlineStr"/>
    </row>
    <row r="17">
      <c r="A17" s="4" t="inlineStr">
        <is>
          <t>Grenzen</t>
        </is>
      </c>
    </row>
    <row r="18">
      <c r="A18" s="3" t="inlineStr">
        <is>
          <t>• Die Vorlage prüft nicht, ob ein Vertrag wirksam ist oder den Anforderungen von § 43e BRAO, Art. 28 DSGVO oder des Data Act genügt; sie fragt, ob die Bestandteile vorliegen.</t>
        </is>
      </c>
    </row>
    <row r="19">
      <c r="A19" s="3" t="inlineStr">
        <is>
          <t>• Die Fristen im Blatt „Ausstieg“ sind eine Rechenhilfe ohne Verschiebung bei Wochenende und Feiertag; maßgeblich sind Ihr Vertrag und die Fristberechnung nach dem anwendbaren Recht (bei deutschem Recht §§ 186 ff. BGB).</t>
        </is>
      </c>
    </row>
    <row r="20">
      <c r="A20" s="3" t="inlineStr">
        <is>
          <t>• Die Datei enthält keine Makros und keine Verbindungen nach außen.</t>
        </is>
      </c>
    </row>
    <row r="21">
      <c r="A21" s="3" t="inlineStr"/>
    </row>
    <row r="22">
      <c r="A22" s="4" t="inlineStr">
        <is>
          <t>Nutzungsbedingungen</t>
        </is>
      </c>
    </row>
    <row r="23">
      <c r="A23" s="3" t="inlineStr">
        <is>
          <t>1. Sie dürfen unsere Vorlagen kostenlos in Ihrer Kanzlei oder Ihrem Unternehmen verwenden, ausfüllen und anpassen, auch als Anlage zu Anfragen und Verträgen mit Anbietern.</t>
        </is>
      </c>
    </row>
    <row r="24">
      <c r="A24" s="3" t="inlineStr">
        <is>
          <t>2. Sie dürfen sie unverändert und mit der Angabe „Quelle: ratg.de“ weitergeben, etwa in Mitteilungen einer Kammer, eines Vereins oder an Kolleginnen und Kollegen.</t>
        </is>
      </c>
    </row>
    <row r="25">
      <c r="A25" s="3" t="inlineStr">
        <is>
          <t>3. Verkauf und Aufnahme in kostenpflichtige Sammlungen, Software oder Schulungsunterlagen nur mit unserer vorherigen Zustimmung (redaktion@ratg.de).</t>
        </is>
      </c>
    </row>
    <row r="26">
      <c r="A26" s="3" t="inlineStr">
        <is>
          <t>4. Die Vorlagen sind Arbeitshilfen; ihr Stand steht in jeder Datei (hier: November 2026). Rechenblätter enthalten Beispielwerte, Muster müssen Sie an Ihren Fall anpassen. Die Vorlagen prüfen keinen Einzelfall und ersetzen keine Steuer- oder Rechtsberatung. Prüfen Sie Ergebnisse vor der Verwendung.</t>
        </is>
      </c>
    </row>
    <row r="27">
      <c r="A27" s="3" t="inlineStr">
        <is>
          <t>5. Wir haften für Vorsatz und grobe Fahrlässigkeit sowie für Schäden aus der Verletzung von Leben, Körper oder Gesundheit; im Übrigen ist die Haftung für die unentgeltlich überlassenen Vorlagen ausgeschlossen.</t>
        </is>
      </c>
    </row>
    <row r="28">
      <c r="A28" s="3" t="inlineStr">
        <is>
          <t>Vollständige Fassung: https://ratg.de/nutzungsbedingungen/</t>
        </is>
      </c>
    </row>
    <row r="29">
      <c r="A29" s="3" t="inlineStr"/>
    </row>
    <row r="30">
      <c r="A30" s="2" t="inlineStr">
        <is>
          <t>Herausgeber: Linqbiz GmbH, Angaben im Impressum unter https://ratg.de/impressum/.</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I54"/>
  <sheetViews>
    <sheetView zoomScale="100" workbookViewId="0">
      <pane ySplit="5" topLeftCell="A6" activePane="bottomLeft" state="frozen"/>
      <selection pane="bottomLeft" activeCell="A1" sqref="A1"/>
    </sheetView>
  </sheetViews>
  <sheetFormatPr baseColWidth="8" defaultRowHeight="15"/>
  <cols>
    <col width="6" customWidth="1" min="1" max="1"/>
    <col width="16" customWidth="1" min="2" max="2"/>
    <col width="52" customWidth="1" min="3" max="3"/>
    <col width="40" customWidth="1" min="4" max="4"/>
    <col width="24" customWidth="1" min="5" max="5"/>
    <col width="8" customWidth="1" min="6" max="6"/>
    <col width="14" customWidth="1" min="7" max="7"/>
    <col width="30" customWidth="1" min="8" max="8"/>
    <col width="8" customWidth="1" min="9" max="9"/>
  </cols>
  <sheetData>
    <row r="1">
      <c r="A1" s="1" t="inlineStr">
        <is>
          <t>Lastenheft Kanzleisoftware: 44 Anforderungen</t>
        </is>
      </c>
    </row>
    <row r="2" ht="44" customHeight="1">
      <c r="A2" s="3" t="inlineStr">
        <is>
          <t>Für die Anfrage an Anbieter: Bitte beantworten Sie jede Zeile in Spalte G (erfüllt, teilweise, nein, gegen Aufpreis) und erläutern Sie in Spalte H, wie die Anforderung erfüllt wird. Stufe K.o. = muss erfüllt sein; Soll = wichtig; Kann = erwünscht. Das Lastenheft und Ihre Antworten sollen Anlage des Vertrags werden.</t>
        </is>
      </c>
    </row>
    <row r="3">
      <c r="A3" s="2" t="inlineStr">
        <is>
          <t>Stand November 2026 · https://ratg.de/kanzleisoftware-auswaehlen/ · Quelle: ratg.de</t>
        </is>
      </c>
    </row>
    <row r="5">
      <c r="A5" s="5" t="inlineStr">
        <is>
          <t>ID</t>
        </is>
      </c>
      <c r="B5" s="5" t="inlineStr">
        <is>
          <t>Gruppe</t>
        </is>
      </c>
      <c r="C5" s="5" t="inlineStr">
        <is>
          <t>Anforderung</t>
        </is>
      </c>
      <c r="D5" s="5" t="inlineStr">
        <is>
          <t>Prüfweg (so wird geprüft)</t>
        </is>
      </c>
      <c r="E5" s="5" t="inlineStr">
        <is>
          <t>Grundlage</t>
        </is>
      </c>
      <c r="F5" s="5" t="inlineStr">
        <is>
          <t>Stufe</t>
        </is>
      </c>
      <c r="G5" s="5" t="inlineStr">
        <is>
          <t>Antwort des Anbieters</t>
        </is>
      </c>
      <c r="H5" s="5" t="inlineStr">
        <is>
          <t>Erläuterung des Anbieters</t>
        </is>
      </c>
      <c r="I5" s="5" t="inlineStr">
        <is>
          <t>Testfall</t>
        </is>
      </c>
    </row>
    <row r="6">
      <c r="A6" s="6" t="inlineStr">
        <is>
          <t>A01</t>
        </is>
      </c>
      <c r="B6" s="6" t="inlineStr">
        <is>
          <t>Akte und Fristen</t>
        </is>
      </c>
      <c r="C6" s="6" t="inlineStr">
        <is>
          <t>Jede Eintragung, Änderung und Streichung einer Frist wird mit Person, Datum und Uhrzeit protokolliert; das Protokoll lässt sich nicht nachträglich ändern.</t>
        </is>
      </c>
      <c r="D6" s="6" t="inlineStr">
        <is>
          <t>Frist anlegen, Datum ändern, streichen; Protokoll zeigen lassen. Alle drei Schritte stehen mit Benutzer und Zeit darin.</t>
        </is>
      </c>
      <c r="E6" s="6" t="inlineStr">
        <is>
          <t>BGH, III ZB 96/18 (Kontrolle der Eingabe)</t>
        </is>
      </c>
      <c r="F6" s="7" t="inlineStr">
        <is>
          <t>K.o.</t>
        </is>
      </c>
      <c r="G6" s="7" t="n"/>
      <c r="H6" s="7" t="n"/>
      <c r="I6" s="6" t="inlineStr">
        <is>
          <t>T02</t>
        </is>
      </c>
    </row>
    <row r="7">
      <c r="A7" s="6" t="inlineStr">
        <is>
          <t>A02</t>
        </is>
      </c>
      <c r="B7" s="6" t="inlineStr">
        <is>
          <t>Akte und Fristen</t>
        </is>
      </c>
      <c r="C7" s="6" t="inlineStr">
        <is>
          <t>Das Programm druckt oder exportiert je Tag die Liste der eingegebenen Fristen zur Kontrolle gegen die Akte.</t>
        </is>
      </c>
      <c r="D7" s="6" t="inlineStr">
        <is>
          <t>Tagesliste der Eingaben drucken; jede Frist aus T02 steht mit Akte, Fristart und Datum darauf.</t>
        </is>
      </c>
      <c r="E7" s="6" t="inlineStr">
        <is>
          <t>BGH, III ZB 96/18</t>
        </is>
      </c>
      <c r="F7" s="7" t="inlineStr">
        <is>
          <t>K.o.</t>
        </is>
      </c>
      <c r="G7" s="7" t="n"/>
      <c r="H7" s="7" t="n"/>
      <c r="I7" s="6" t="inlineStr">
        <is>
          <t>T02</t>
        </is>
      </c>
    </row>
    <row r="8">
      <c r="A8" s="6" t="inlineStr">
        <is>
          <t>A03</t>
        </is>
      </c>
      <c r="B8" s="6" t="inlineStr">
        <is>
          <t>Akte und Fristen</t>
        </is>
      </c>
      <c r="C8" s="6" t="inlineStr">
        <is>
          <t>Eine Frist lässt sich erst als erledigt kennzeichnen, wenn die Eingangsbestätigung zum Schriftsatz an der Akte liegt; sonst erscheint mindestens ein Warnhinweis.</t>
        </is>
      </c>
      <c r="D8" s="6" t="inlineStr">
        <is>
          <t>In T04 die Frist vor dem Ausgang streichen wollen: Sperre oder Warnhinweis erscheint.</t>
        </is>
      </c>
      <c r="E8" s="6" t="inlineStr">
        <is>
          <t>BGH, VIII ZB 9/20</t>
        </is>
      </c>
      <c r="F8" s="7" t="inlineStr">
        <is>
          <t>Soll</t>
        </is>
      </c>
      <c r="G8" s="7" t="n"/>
      <c r="H8" s="7" t="n"/>
      <c r="I8" s="6" t="inlineStr">
        <is>
          <t>T04</t>
        </is>
      </c>
    </row>
    <row r="9">
      <c r="A9" s="6" t="inlineStr">
        <is>
          <t>A04</t>
        </is>
      </c>
      <c r="B9" s="6" t="inlineStr">
        <is>
          <t>Akte und Fristen</t>
        </is>
      </c>
      <c r="C9" s="6" t="inlineStr">
        <is>
          <t>Vorfristen werden je Fristart automatisch vorgeschlagen und lassen sich ändern.</t>
        </is>
      </c>
      <c r="D9" s="6" t="inlineStr">
        <is>
          <t>Berufungsfrist eintragen: Vorfrist erscheint, Abstand ist einstellbar.</t>
        </is>
      </c>
      <c r="E9" s="6" t="inlineStr">
        <is>
          <t>Organisation der Kanzlei</t>
        </is>
      </c>
      <c r="F9" s="7" t="inlineStr">
        <is>
          <t>Soll</t>
        </is>
      </c>
      <c r="G9" s="7" t="n"/>
      <c r="H9" s="7" t="n"/>
      <c r="I9" s="6" t="inlineStr">
        <is>
          <t>T02</t>
        </is>
      </c>
    </row>
    <row r="10">
      <c r="A10" s="6" t="inlineStr">
        <is>
          <t>A05</t>
        </is>
      </c>
      <c r="B10" s="6" t="inlineStr">
        <is>
          <t>Akte und Fristen</t>
        </is>
      </c>
      <c r="C10" s="6" t="inlineStr">
        <is>
          <t>Alle offenen Fristen lassen sich jederzeit als Liste drucken oder als Datei sichern, damit sie bei einem Ausfall des Programms verfügbar sind.</t>
        </is>
      </c>
      <c r="D10" s="6" t="inlineStr">
        <is>
          <t>Liste aller offenen Fristen erzeugen und ohne Programm öffnen (PDF oder Tabelle).</t>
        </is>
      </c>
      <c r="E10" s="6" t="inlineStr">
        <is>
          <t>§ 85 Abs. 2 ZPO, BGH, III ZB 96/18</t>
        </is>
      </c>
      <c r="F10" s="7" t="inlineStr">
        <is>
          <t>Soll</t>
        </is>
      </c>
      <c r="G10" s="7" t="n"/>
      <c r="H10" s="7" t="n"/>
      <c r="I10" s="6" t="inlineStr">
        <is>
          <t>T02</t>
        </is>
      </c>
    </row>
    <row r="11">
      <c r="A11" s="6" t="inlineStr">
        <is>
          <t>A06</t>
        </is>
      </c>
      <c r="B11" s="6" t="inlineStr">
        <is>
          <t>Akte und Fristen</t>
        </is>
      </c>
      <c r="C11" s="6" t="inlineStr">
        <is>
          <t>Fristen, Wiedervorlagen und Eingänge einer abwesenden Person sind für die eingetragene Vertretung sichtbar.</t>
        </is>
      </c>
      <c r="D11" s="6" t="inlineStr">
        <is>
          <t>Abwesenheit eintragen; die Vertretung sieht Fristen und neue Eingänge der Abwesenden.</t>
        </is>
      </c>
      <c r="E11" s="6" t="inlineStr">
        <is>
          <t>Organisation der Kanzlei</t>
        </is>
      </c>
      <c r="F11" s="7" t="inlineStr">
        <is>
          <t>Soll</t>
        </is>
      </c>
      <c r="G11" s="7" t="n"/>
      <c r="H11" s="7" t="n"/>
      <c r="I11" s="6" t="inlineStr">
        <is>
          <t>T05</t>
        </is>
      </c>
    </row>
    <row r="12">
      <c r="A12" s="6" t="inlineStr">
        <is>
          <t>A07</t>
        </is>
      </c>
      <c r="B12" s="6" t="inlineStr">
        <is>
          <t>Akte und Fristen</t>
        </is>
      </c>
      <c r="C12" s="6" t="inlineStr">
        <is>
          <t>Die Kollisionsprüfung sucht über alle Akten, Adressen und Beteiligten, auch in abgeschlossenen Akten und in Akten ausgeschiedener Kollegen, und meldet ähnliche Schreibweisen (Dubletten).</t>
        </is>
      </c>
      <c r="D12" s="6" t="inlineStr">
        <is>
          <t>Test mit „Muster Bau GmbH“, wenn „Muster-Bau GmbH“ als Gegner in einer abgeschlossenen Akte steht: Treffer mit Hinweis.</t>
        </is>
      </c>
      <c r="E12" s="6" t="inlineStr">
        <is>
          <t>§ 43a Abs. 4 BRAO</t>
        </is>
      </c>
      <c r="F12" s="7" t="inlineStr">
        <is>
          <t>K.o.</t>
        </is>
      </c>
      <c r="G12" s="7" t="n"/>
      <c r="H12" s="7" t="n"/>
      <c r="I12" s="6" t="inlineStr">
        <is>
          <t>T01</t>
        </is>
      </c>
    </row>
    <row r="13">
      <c r="A13" s="6" t="inlineStr">
        <is>
          <t>A08</t>
        </is>
      </c>
      <c r="B13" s="6" t="inlineStr">
        <is>
          <t>Akte und Fristen</t>
        </is>
      </c>
      <c r="C13" s="6" t="inlineStr">
        <is>
          <t>Dokumente hängen an der Akte; Volltextsuche über alle Akten, auch in eingescannten Dokumenten (Texterkennung).</t>
        </is>
      </c>
      <c r="D13" s="6" t="inlineStr">
        <is>
          <t>Begriff aus einem eingescannten Testdokument suchen: Dokument wird gefunden.</t>
        </is>
      </c>
      <c r="E13" s="6" t="inlineStr">
        <is>
          <t>§ 50 Abs. 1 und 4 BRAO</t>
        </is>
      </c>
      <c r="F13" s="7" t="inlineStr">
        <is>
          <t>Soll</t>
        </is>
      </c>
      <c r="G13" s="7" t="n"/>
      <c r="H13" s="7" t="n"/>
      <c r="I13" s="6" t="inlineStr">
        <is>
          <t>T01</t>
        </is>
      </c>
    </row>
    <row r="14">
      <c r="A14" s="6" t="inlineStr">
        <is>
          <t>A09</t>
        </is>
      </c>
      <c r="B14" s="6" t="inlineStr">
        <is>
          <t>Akte und Fristen</t>
        </is>
      </c>
      <c r="C14" s="6" t="inlineStr">
        <is>
          <t>Schriftsätze und Briefe entstehen aus Vorlagen in der Textverarbeitung der Kanzlei (etwa Word) mit Feldern aus der Akte; Textbausteine und Serienbriefe werden zentral gepflegt.</t>
        </is>
      </c>
      <c r="D14" s="6" t="inlineStr">
        <is>
          <t>Brief an die Gegnerin der Testakte aus einer Vorlage erzeugen: Anschrift, Aktenzeichen und Anrede kommen aus der Akte; ein Textbaustein lässt sich einfügen; Dokument liegt danach an der Akte.</t>
        </is>
      </c>
      <c r="E14" s="6" t="inlineStr">
        <is>
          <t>Organisation der Kanzlei</t>
        </is>
      </c>
      <c r="F14" s="7" t="inlineStr">
        <is>
          <t>Soll</t>
        </is>
      </c>
      <c r="G14" s="7" t="n"/>
      <c r="H14" s="7" t="n"/>
      <c r="I14" s="6" t="inlineStr">
        <is>
          <t>T11</t>
        </is>
      </c>
    </row>
    <row r="15">
      <c r="A15" s="6" t="inlineStr">
        <is>
          <t>A10</t>
        </is>
      </c>
      <c r="B15" s="6" t="inlineStr">
        <is>
          <t>Akte und Fristen</t>
        </is>
      </c>
      <c r="C15" s="6" t="inlineStr">
        <is>
          <t>E-Mails mit Anhängen lassen sich aus dem Mailprogramm der Kanzlei in einem Schritt der Akte zuordnen; bei Aktenzeichen im Betreff schlägt das Programm die Akte vor.</t>
        </is>
      </c>
      <c r="D15" s="6" t="inlineStr">
        <is>
          <t>Test-E-Mail mit zwei Anhängen und Aktenzeichen im Betreff ablegen: Akte vorgeschlagen, Mail und Anhänge an der Akte.</t>
        </is>
      </c>
      <c r="E15" s="6" t="inlineStr">
        <is>
          <t>§ 50 Abs. 1 und 4 BRAO</t>
        </is>
      </c>
      <c r="F15" s="7" t="inlineStr">
        <is>
          <t>Soll</t>
        </is>
      </c>
      <c r="G15" s="7" t="n"/>
      <c r="H15" s="7" t="n"/>
      <c r="I15" s="6" t="inlineStr">
        <is>
          <t>T11</t>
        </is>
      </c>
    </row>
    <row r="16">
      <c r="A16" s="6" t="inlineStr">
        <is>
          <t>B01</t>
        </is>
      </c>
      <c r="B16" s="6" t="inlineStr">
        <is>
          <t>beA und Justiz</t>
        </is>
      </c>
      <c r="C16" s="6" t="inlineStr">
        <is>
          <t>beA-Eingänge werden abgeholt, der Akte zugeordnet und mit Nachricht, Anhängen und Prüfprotokoll gespeichert.</t>
        </is>
      </c>
      <c r="D16" s="6" t="inlineStr">
        <is>
          <t>Testnachricht im Testpostfach des Anbieters vorführen lassen: Zuordnung zur Akte, Prüfprotokoll gespeichert.</t>
        </is>
      </c>
      <c r="E16" s="6" t="inlineStr">
        <is>
          <t>§ 31a Abs. 6 BRAO</t>
        </is>
      </c>
      <c r="F16" s="7" t="inlineStr">
        <is>
          <t>K.o.</t>
        </is>
      </c>
      <c r="G16" s="7" t="n"/>
      <c r="H16" s="7" t="n"/>
      <c r="I16" s="6" t="inlineStr">
        <is>
          <t>T03</t>
        </is>
      </c>
    </row>
    <row r="17">
      <c r="A17" s="6" t="inlineStr">
        <is>
          <t>B02</t>
        </is>
      </c>
      <c r="B17" s="6" t="inlineStr">
        <is>
          <t>beA und Justiz</t>
        </is>
      </c>
      <c r="C17" s="6" t="inlineStr">
        <is>
          <t>Das elektronische Empfangsbekenntnis wird über den Datensatz des Gerichts abgegeben und an der Akte gespeichert.</t>
        </is>
      </c>
      <c r="D17" s="6" t="inlineStr">
        <is>
          <t>eEB zu einer Testzustellung abgeben; Abgabe und Datum stehen an der Akte.</t>
        </is>
      </c>
      <c r="E17" s="6" t="inlineStr">
        <is>
          <t>§ 173 Abs. 3 ZPO, § 14 BORA</t>
        </is>
      </c>
      <c r="F17" s="7" t="inlineStr">
        <is>
          <t>K.o.</t>
        </is>
      </c>
      <c r="G17" s="7" t="n"/>
      <c r="H17" s="7" t="n"/>
      <c r="I17" s="6" t="inlineStr">
        <is>
          <t>T03</t>
        </is>
      </c>
    </row>
    <row r="18">
      <c r="A18" s="6" t="inlineStr">
        <is>
          <t>B03</t>
        </is>
      </c>
      <c r="B18" s="6" t="inlineStr">
        <is>
          <t>beA und Justiz</t>
        </is>
      </c>
      <c r="C18" s="6" t="inlineStr">
        <is>
          <t>Schriftsätze werden als PDF erzeugt; ein XJustiz-Datensatz (Gericht, Aktenzeichen, Parteien, Verfahrensgegenstand) wird aus der Akte gefüllt und beigefügt.</t>
        </is>
      </c>
      <c r="D18" s="6" t="inlineStr">
        <is>
          <t>Klageschrift der Testakte ausgeben: PDF und XML-Datensatz mit Angaben aus der Akte.</t>
        </is>
      </c>
      <c r="E18" s="6" t="inlineStr">
        <is>
          <t>§ 2 Abs. 1 und 3 ERVV</t>
        </is>
      </c>
      <c r="F18" s="7" t="inlineStr">
        <is>
          <t>Soll</t>
        </is>
      </c>
      <c r="G18" s="7" t="n"/>
      <c r="H18" s="7" t="n"/>
      <c r="I18" s="6" t="inlineStr">
        <is>
          <t>T04</t>
        </is>
      </c>
    </row>
    <row r="19">
      <c r="A19" s="6" t="inlineStr">
        <is>
          <t>B04</t>
        </is>
      </c>
      <c r="B19" s="6" t="inlineStr">
        <is>
          <t>beA und Justiz</t>
        </is>
      </c>
      <c r="C19" s="6" t="inlineStr">
        <is>
          <t>Die Eingangsbestätigung des Gerichts wird je Ausgang an der Akte gespeichert und zeigt die übermittelten Dateinamen.</t>
        </is>
      </c>
      <c r="D19" s="6" t="inlineStr">
        <is>
          <t>Nach dem Testausgang: Eingangsbestätigung an der Akte, Dateiname des Schriftsatzes sichtbar.</t>
        </is>
      </c>
      <c r="E19" s="6" t="inlineStr">
        <is>
          <t>BGH, VIII ZB 9/20; BGH, XI ZB 14/22</t>
        </is>
      </c>
      <c r="F19" s="7" t="inlineStr">
        <is>
          <t>K.o.</t>
        </is>
      </c>
      <c r="G19" s="7" t="n"/>
      <c r="H19" s="7" t="n"/>
      <c r="I19" s="6" t="inlineStr">
        <is>
          <t>T04</t>
        </is>
      </c>
    </row>
    <row r="20">
      <c r="A20" s="6" t="inlineStr">
        <is>
          <t>B05</t>
        </is>
      </c>
      <c r="B20" s="6" t="inlineStr">
        <is>
          <t>beA und Justiz</t>
        </is>
      </c>
      <c r="C20" s="6" t="inlineStr">
        <is>
          <t>Das Programm warnt vor dem Versand, wenn Zahl oder Umfang der Dateien die bekannt gemachten Höchstgrenzen überschreiten.</t>
        </is>
      </c>
      <c r="D20" s="6" t="inlineStr">
        <is>
          <t>Anbieter nennt die hinterlegten Grenzwerte und deren Stand; Versuch mit zu großer Anlage.</t>
        </is>
      </c>
      <c r="E20" s="6" t="inlineStr">
        <is>
          <t>§ 5 Abs. 1 Nr. 3 ERVV</t>
        </is>
      </c>
      <c r="F20" s="7" t="inlineStr">
        <is>
          <t>Soll</t>
        </is>
      </c>
      <c r="G20" s="7" t="n"/>
      <c r="H20" s="7" t="n"/>
      <c r="I20" s="6" t="inlineStr">
        <is>
          <t>T04</t>
        </is>
      </c>
    </row>
    <row r="21">
      <c r="A21" s="6" t="inlineStr">
        <is>
          <t>B06</t>
        </is>
      </c>
      <c r="B21" s="6" t="inlineStr">
        <is>
          <t>beA und Justiz</t>
        </is>
      </c>
      <c r="C21" s="6" t="inlineStr">
        <is>
          <t>Mitarbeiter arbeiten im beA mit eigenen Zugängen und Rechten; das Programm verlangt nicht, Karte oder PIN eines Anwalts zu teilen.</t>
        </is>
      </c>
      <c r="D21" s="6" t="inlineStr">
        <is>
          <t>Anbieter beschreibt die Anmeldung je Person; kein gemeinsamer Zugang mit Anwaltskarte.</t>
        </is>
      </c>
      <c r="E21" s="6" t="inlineStr">
        <is>
          <t>§ 23, § 24 Abs. 2 RAVPV</t>
        </is>
      </c>
      <c r="F21" s="7" t="inlineStr">
        <is>
          <t>Soll</t>
        </is>
      </c>
      <c r="G21" s="7" t="n"/>
      <c r="H21" s="7" t="n"/>
      <c r="I21" s="6" t="inlineStr">
        <is>
          <t>T03</t>
        </is>
      </c>
    </row>
    <row r="22">
      <c r="A22" s="6" t="inlineStr">
        <is>
          <t>B07</t>
        </is>
      </c>
      <c r="B22" s="6" t="inlineStr">
        <is>
          <t>beA und Justiz</t>
        </is>
      </c>
      <c r="C22" s="6" t="inlineStr">
        <is>
          <t>beA-Nachrichten werden mit Prüfprotokoll dauerhaft in der Akte abgelegt, bevor das beA sie löscht.</t>
        </is>
      </c>
      <c r="D22" s="6" t="inlineStr">
        <is>
          <t>Ablage einer Nachricht mit Prüfprotokoll zeigen; Ablage bleibt nach Löschung im beA erhalten.</t>
        </is>
      </c>
      <c r="E22" s="6" t="inlineStr">
        <is>
          <t>§ 27 RAVPV</t>
        </is>
      </c>
      <c r="F22" s="7" t="inlineStr">
        <is>
          <t>Soll</t>
        </is>
      </c>
      <c r="G22" s="7" t="n"/>
      <c r="H22" s="7" t="n"/>
      <c r="I22" s="6" t="inlineStr">
        <is>
          <t>T03</t>
        </is>
      </c>
    </row>
    <row r="23">
      <c r="A23" s="6" t="inlineStr">
        <is>
          <t>C01</t>
        </is>
      </c>
      <c r="B23" s="6" t="inlineStr">
        <is>
          <t>Abrechnung und E-Rechnung</t>
        </is>
      </c>
      <c r="C23" s="6" t="inlineStr">
        <is>
          <t>Abrechnung nach RVG mit aktueller Gebührentabelle, Vorschussrechnung und Abrechnung gegenüber der Staatskasse.</t>
        </is>
      </c>
      <c r="D23" s="6" t="inlineStr">
        <is>
          <t>Vorschuss und Schlussrechnung der Testakte erzeugen; Vergütung aus der Staatskasse berechnen.</t>
        </is>
      </c>
      <c r="E23" s="6" t="inlineStr">
        <is>
          <t>§ 9, § 10, § 49 RVG</t>
        </is>
      </c>
      <c r="F23" s="7" t="inlineStr">
        <is>
          <t>Soll</t>
        </is>
      </c>
      <c r="G23" s="7" t="n"/>
      <c r="H23" s="7" t="n"/>
      <c r="I23" s="6" t="inlineStr">
        <is>
          <t>T06</t>
        </is>
      </c>
    </row>
    <row r="24">
      <c r="A24" s="6" t="inlineStr">
        <is>
          <t>C02</t>
        </is>
      </c>
      <c r="B24" s="6" t="inlineStr">
        <is>
          <t>Abrechnung und E-Rechnung</t>
        </is>
      </c>
      <c r="C24" s="6" t="inlineStr">
        <is>
          <t>Rechnungen werden als E-Rechnung in einem Format nach § 14 Abs. 1 Satz 6 UStG ausgestellt.</t>
        </is>
      </c>
      <c r="D24" s="6" t="inlineStr">
        <is>
          <t>E-Rechnung an die Mandantin der Testakte 3 (Beispiel Wohnbau GmbH) erzeugen; Datei mit einem Prüfprogramm (Validator) öffnen.</t>
        </is>
      </c>
      <c r="E24" s="6" t="inlineStr">
        <is>
          <t>§ 14 Abs. 1 und 2 UStG</t>
        </is>
      </c>
      <c r="F24" s="7" t="inlineStr">
        <is>
          <t>Soll</t>
        </is>
      </c>
      <c r="G24" s="7" t="n"/>
      <c r="H24" s="7" t="n"/>
      <c r="I24" s="6" t="inlineStr">
        <is>
          <t>T06</t>
        </is>
      </c>
    </row>
    <row r="25">
      <c r="A25" s="6" t="inlineStr">
        <is>
          <t>C03</t>
        </is>
      </c>
      <c r="B25" s="6" t="inlineStr">
        <is>
          <t>Abrechnung und E-Rechnung</t>
        </is>
      </c>
      <c r="C25" s="6" t="inlineStr">
        <is>
          <t>Eingehende E-Rechnungen werden gelesen, angezeigt und im Original (XML) aufbewahrt.</t>
        </is>
      </c>
      <c r="D25" s="6" t="inlineStr">
        <is>
          <t>Test-E-Rechnung einlesen; Original bleibt neben der Ansicht gespeichert.</t>
        </is>
      </c>
      <c r="E25" s="6" t="inlineStr">
        <is>
          <t>§ 14 Abs. 1 UStG, § 147 AO</t>
        </is>
      </c>
      <c r="F25" s="7" t="inlineStr">
        <is>
          <t>Soll</t>
        </is>
      </c>
      <c r="G25" s="7" t="n"/>
      <c r="H25" s="7" t="n"/>
      <c r="I25" s="6" t="inlineStr">
        <is>
          <t>T06</t>
        </is>
      </c>
    </row>
    <row r="26">
      <c r="A26" s="6" t="inlineStr">
        <is>
          <t>C04</t>
        </is>
      </c>
      <c r="B26" s="6" t="inlineStr">
        <is>
          <t>Abrechnung und E-Rechnung</t>
        </is>
      </c>
      <c r="C26" s="6" t="inlineStr">
        <is>
          <t>Zeiterfassung je Akte, die in Rechnung oder Abrechnung nach Vergütungsvereinbarung übernommen wird.</t>
        </is>
      </c>
      <c r="D26" s="6" t="inlineStr">
        <is>
          <t>Drei Zeiteinträge erfassen und in eine Rechnung übernehmen.</t>
        </is>
      </c>
      <c r="E26" s="6" t="inlineStr">
        <is>
          <t>Vergütungsvereinbarung, § 3a RVG</t>
        </is>
      </c>
      <c r="F26" s="7" t="inlineStr">
        <is>
          <t>Soll</t>
        </is>
      </c>
      <c r="G26" s="7" t="n"/>
      <c r="H26" s="7" t="n"/>
      <c r="I26" s="6" t="inlineStr">
        <is>
          <t>T07</t>
        </is>
      </c>
    </row>
    <row r="27">
      <c r="A27" s="6" t="inlineStr">
        <is>
          <t>C05</t>
        </is>
      </c>
      <c r="B27" s="6" t="inlineStr">
        <is>
          <t>Abrechnung und E-Rechnung</t>
        </is>
      </c>
      <c r="C27" s="6" t="inlineStr">
        <is>
          <t>Export der Buchungsdaten in dem Format, das Ihre Steuerberatung verarbeitet (verbreitet ist das DATEV-Format; gemeint ist nur das Datenformat); Konten und Steuerschlüssel lassen sich zuordnen.</t>
        </is>
      </c>
      <c r="D27" s="6" t="inlineStr">
        <is>
          <t>Testexport an die Steuerberatung schicken; sie bestätigt, dass sie ihn ohne Nacharbeit einlesen kann.</t>
        </is>
      </c>
      <c r="E27" s="6" t="inlineStr">
        <is>
          <t>Abstimmung mit der Steuerberatung</t>
        </is>
      </c>
      <c r="F27" s="7" t="inlineStr">
        <is>
          <t>Soll</t>
        </is>
      </c>
      <c r="G27" s="7" t="n"/>
      <c r="H27" s="7" t="n"/>
      <c r="I27" s="6" t="inlineStr">
        <is>
          <t>T07</t>
        </is>
      </c>
    </row>
    <row r="28">
      <c r="A28" s="6" t="inlineStr">
        <is>
          <t>C06</t>
        </is>
      </c>
      <c r="B28" s="6" t="inlineStr">
        <is>
          <t>Abrechnung und E-Rechnung</t>
        </is>
      </c>
      <c r="C28" s="6" t="inlineStr">
        <is>
          <t>Rechnungs- und Buchungsdaten bleiben nach Vertragsende für die Aufbewahrungsfrist lesbar und maschinell auswertbar (Export oder Archivzugang).</t>
        </is>
      </c>
      <c r="D28" s="6" t="inlineStr">
        <is>
          <t>Anbieter beschreibt Export und Archiv nach Vertragsende schriftlich; Testexport lässt sich auswerten.</t>
        </is>
      </c>
      <c r="E28" s="6" t="inlineStr">
        <is>
          <t>§ 147 Abs. 2, 3 und 6 AO; § 14b UStG</t>
        </is>
      </c>
      <c r="F28" s="7" t="inlineStr">
        <is>
          <t>K.o.</t>
        </is>
      </c>
      <c r="G28" s="7" t="n"/>
      <c r="H28" s="7" t="n"/>
      <c r="I28" s="6" t="inlineStr">
        <is>
          <t>T08</t>
        </is>
      </c>
    </row>
    <row r="29">
      <c r="A29" s="6" t="inlineStr">
        <is>
          <t>C07</t>
        </is>
      </c>
      <c r="B29" s="6" t="inlineStr">
        <is>
          <t>Abrechnung und E-Rechnung</t>
        </is>
      </c>
      <c r="C29" s="6" t="inlineStr">
        <is>
          <t>Fremdgeld wird je Akte getrennt gebucht; das Programm zeigt eingegangenes, noch nicht weitergeleitetes Fremdgeld mit Eingangsdatum an und erinnert an die Weiterleitung.</t>
        </is>
      </c>
      <c r="D29" s="6" t="inlineStr">
        <is>
          <t>Zahlungseingang der Gegnerin auf die Testakte als Fremdgeld buchen: Hinweis erscheint, Liste offener Fremdgelder zeigt Betrag und Datum.</t>
        </is>
      </c>
      <c r="E29" s="6" t="inlineStr">
        <is>
          <t>§ 43a Abs. 7 BRAO</t>
        </is>
      </c>
      <c r="F29" s="7" t="inlineStr">
        <is>
          <t>Soll</t>
        </is>
      </c>
      <c r="G29" s="7" t="n"/>
      <c r="H29" s="7" t="n"/>
      <c r="I29" s="6" t="inlineStr">
        <is>
          <t>T06</t>
        </is>
      </c>
    </row>
    <row r="30">
      <c r="A30" s="6" t="inlineStr">
        <is>
          <t>D01</t>
        </is>
      </c>
      <c r="B30" s="6" t="inlineStr">
        <is>
          <t>Daten und Wechsel</t>
        </is>
      </c>
      <c r="C30" s="6" t="inlineStr">
        <is>
          <t>Vollständiger Export aller Daten: Akten, Adressen, Beteiligte, Dokumente im Originalformat, Fristen mit Verlauf, Notizen, beA-Nachrichten, Rechnungen; strukturiert, gängig und maschinenlesbar, mit Beschreibung der Felder.</t>
        </is>
      </c>
      <c r="D30" s="6" t="inlineStr">
        <is>
          <t>Export der Testakten öffnen: alle genannten Teile vorhanden, Dokumente lesbar, Felder beschrieben.</t>
        </is>
      </c>
      <c r="E30" s="6" t="inlineStr">
        <is>
          <t>Art. 30 Abs. 5 Data Act; Art. 28 Abs. 3 lit. g DSGVO</t>
        </is>
      </c>
      <c r="F30" s="7" t="inlineStr">
        <is>
          <t>K.o.</t>
        </is>
      </c>
      <c r="G30" s="7" t="n"/>
      <c r="H30" s="7" t="n"/>
      <c r="I30" s="6" t="inlineStr">
        <is>
          <t>T08</t>
        </is>
      </c>
    </row>
    <row r="31">
      <c r="A31" s="6" t="inlineStr">
        <is>
          <t>D02</t>
        </is>
      </c>
      <c r="B31" s="6" t="inlineStr">
        <is>
          <t>Daten und Wechsel</t>
        </is>
      </c>
      <c r="C31" s="6" t="inlineStr">
        <is>
          <t>Der Vertrag enthält eine abschließende Liste der Daten, die beim Wechsel übertragen werden, und der Daten, die davon ausgenommen sind.</t>
        </is>
      </c>
      <c r="D31" s="6" t="inlineStr">
        <is>
          <t>Liste im Vertragsentwurf vorhanden; deckt sich mit D01.</t>
        </is>
      </c>
      <c r="E31" s="6" t="inlineStr">
        <is>
          <t>Art. 25 Abs. 2 lit. e und f Data Act</t>
        </is>
      </c>
      <c r="F31" s="7" t="inlineStr">
        <is>
          <t>Soll</t>
        </is>
      </c>
      <c r="G31" s="7" t="n"/>
      <c r="H31" s="7" t="n"/>
      <c r="I31" s="6" t="inlineStr"/>
    </row>
    <row r="32">
      <c r="A32" s="6" t="inlineStr">
        <is>
          <t>D03</t>
        </is>
      </c>
      <c r="B32" s="6" t="inlineStr">
        <is>
          <t>Daten und Wechsel</t>
        </is>
      </c>
      <c r="C32" s="6" t="inlineStr">
        <is>
          <t>Wechselklauseln: Kündigungsfrist für die Einleitung des Wechsels höchstens zwei Monate, Übergangszeit höchstens 30 Kalendertage, danach mindestens 30 Kalendertage zum Abruf, danach Löschung.</t>
        </is>
      </c>
      <c r="D32" s="6" t="inlineStr">
        <is>
          <t>Klauseln im Vertragsentwurf vorhanden; bei Software auf eigenem Server: vergleichbare Regel vereinbart.</t>
        </is>
      </c>
      <c r="E32" s="6" t="inlineStr">
        <is>
          <t>Art. 25 Abs. 2 lit. a, d, g, h Data Act</t>
        </is>
      </c>
      <c r="F32" s="7" t="inlineStr">
        <is>
          <t>K.o.</t>
        </is>
      </c>
      <c r="G32" s="7" t="n"/>
      <c r="H32" s="7" t="n"/>
      <c r="I32" s="6" t="inlineStr"/>
    </row>
    <row r="33">
      <c r="A33" s="6" t="inlineStr">
        <is>
          <t>D04</t>
        </is>
      </c>
      <c r="B33" s="6" t="inlineStr">
        <is>
          <t>Daten und Wechsel</t>
        </is>
      </c>
      <c r="C33" s="6" t="inlineStr">
        <is>
          <t>Das Angebot nennt alle Entgelte, auch für Export und Wechsel; ab 12.01.2027 keine Wechselentgelte; Entgelte bei vorzeitiger Kündigung ausgewiesen.</t>
        </is>
      </c>
      <c r="D33" s="6" t="inlineStr">
        <is>
          <t>Preisblatt vollständig; Wechselentgelt ausgewiesen (ab 12.01.2027: 0 €).</t>
        </is>
      </c>
      <c r="E33" s="6" t="inlineStr">
        <is>
          <t>Art. 29 Data Act</t>
        </is>
      </c>
      <c r="F33" s="7" t="inlineStr">
        <is>
          <t>Soll</t>
        </is>
      </c>
      <c r="G33" s="7" t="n"/>
      <c r="H33" s="7" t="n"/>
      <c r="I33" s="6" t="inlineStr"/>
    </row>
    <row r="34">
      <c r="A34" s="6" t="inlineStr">
        <is>
          <t>D05</t>
        </is>
      </c>
      <c r="B34" s="6" t="inlineStr">
        <is>
          <t>Daten und Wechsel</t>
        </is>
      </c>
      <c r="C34" s="6" t="inlineStr">
        <is>
          <t>Datenübernahme aus dem bisherigen System mit festgelegtem Umfang, festem Preis, Probelauf und Abnahme durch Stichproben.</t>
        </is>
      </c>
      <c r="D34" s="6" t="inlineStr">
        <is>
          <t>Angebot nennt Umfang, Preis und Probelauf; Stichproben wie im Blatt „Abnahme“.</t>
        </is>
      </c>
      <c r="E34" s="6" t="inlineStr">
        <is>
          <t>§ 640 BGB (Abnahme)</t>
        </is>
      </c>
      <c r="F34" s="7" t="inlineStr">
        <is>
          <t>Soll</t>
        </is>
      </c>
      <c r="G34" s="7" t="n"/>
      <c r="H34" s="7" t="n"/>
      <c r="I34" s="6" t="inlineStr"/>
    </row>
    <row r="35">
      <c r="A35" s="6" t="inlineStr">
        <is>
          <t>D06</t>
        </is>
      </c>
      <c r="B35" s="6" t="inlineStr">
        <is>
          <t>Daten und Wechsel</t>
        </is>
      </c>
      <c r="C35" s="6" t="inlineStr">
        <is>
          <t>Handakten bleiben nach Vertragsende bis zum Ablauf ihrer Aufbewahrungsfrist lesbar (sechs Jahre ab Ende des Jahres, in dem der Auftrag endete), als Archivexport oder Lesezugang.</t>
        </is>
      </c>
      <c r="D35" s="6" t="inlineStr">
        <is>
          <t>Anbieter beschreibt Weg und Kosten des Lesezugangs schriftlich.</t>
        </is>
      </c>
      <c r="E35" s="6" t="inlineStr">
        <is>
          <t>§ 50 Abs. 1 und 4 BRAO</t>
        </is>
      </c>
      <c r="F35" s="7" t="inlineStr">
        <is>
          <t>Soll</t>
        </is>
      </c>
      <c r="G35" s="7" t="n"/>
      <c r="H35" s="7" t="n"/>
      <c r="I35" s="6" t="inlineStr"/>
    </row>
    <row r="36">
      <c r="A36" s="6" t="inlineStr">
        <is>
          <t>D07</t>
        </is>
      </c>
      <c r="B36" s="6" t="inlineStr">
        <is>
          <t>Daten und Wechsel</t>
        </is>
      </c>
      <c r="C36" s="6" t="inlineStr">
        <is>
          <t>Testzugang mit allen Funktionen, die das Testdrehbuch prüft, für erfundene Testakten; Testdaten werden danach gelöscht.</t>
        </is>
      </c>
      <c r="D36" s="6" t="inlineStr">
        <is>
          <t>Testzugang für mindestens zwei Wochen; Löschung der Testdaten bestätigt.</t>
        </is>
      </c>
      <c r="E36" s="6" t="inlineStr">
        <is>
          <t>eigene Anforderung; Art. 31 Abs. 2 Data Act (Kapitel VI gilt nicht für Dienste, die zu Test- und Bewertungszwecken bereitgestellt werden)</t>
        </is>
      </c>
      <c r="F36" s="7" t="inlineStr">
        <is>
          <t>Soll</t>
        </is>
      </c>
      <c r="G36" s="7" t="n"/>
      <c r="H36" s="7" t="n"/>
      <c r="I36" s="6" t="inlineStr"/>
    </row>
    <row r="37">
      <c r="A37" s="6" t="inlineStr">
        <is>
          <t>D08</t>
        </is>
      </c>
      <c r="B37" s="6" t="inlineStr">
        <is>
          <t>Daten und Wechsel</t>
        </is>
      </c>
      <c r="C37" s="6" t="inlineStr">
        <is>
          <t>Dokumentierte Schnittstelle (API) zum Lesen und Schreiben von Akten, Adressen, Fristen und Dokumenten, mit eigenen Zugängen, Rechten und Protokoll; Daten auch in offenen Formaten (etwa CSV, JSON, PDF) abrufbar.</t>
        </is>
      </c>
      <c r="D37" s="6" t="inlineStr">
        <is>
          <t>Dokumentation der Schnittstelle vorlegen lassen; im Testzugang eine Testakte über die Schnittstelle lesen; Zugriff erscheint im Protokoll.</t>
        </is>
      </c>
      <c r="E37" s="6" t="inlineStr">
        <is>
          <t>eigene Anforderung (Auswertung, Anbindung weiterer Programme)</t>
        </is>
      </c>
      <c r="F37" s="7" t="inlineStr">
        <is>
          <t>Kann</t>
        </is>
      </c>
      <c r="G37" s="7" t="n"/>
      <c r="H37" s="7" t="n"/>
      <c r="I37" s="6" t="inlineStr">
        <is>
          <t>T08</t>
        </is>
      </c>
    </row>
    <row r="38">
      <c r="A38" s="6" t="inlineStr">
        <is>
          <t>E01</t>
        </is>
      </c>
      <c r="B38" s="6" t="inlineStr">
        <is>
          <t>Datenschutz und Verschwiegenheit</t>
        </is>
      </c>
      <c r="C38" s="6" t="inlineStr">
        <is>
          <t>Vertrag in Textform nach § 43e Abs. 3 BRAO: Verpflichtung zur Verschwiegenheit mit Belehrung über die strafrechtlichen Folgen; Kenntnisnahme nur, soweit zur Vertragserfüllung erforderlich; Regel zu weiteren Personen und deren Verpflichtung in Textform.</t>
        </is>
      </c>
      <c r="D38" s="6" t="inlineStr">
        <is>
          <t>Vertragsentwurf enthält alle drei Nummern von § 43e Abs. 3 Satz 2 BRAO; Belehrung ausdrücklich genannt.</t>
        </is>
      </c>
      <c r="E38" s="6" t="inlineStr">
        <is>
          <t>§ 43e Abs. 3 BRAO; § 203 Abs. 4 StGB</t>
        </is>
      </c>
      <c r="F38" s="7" t="inlineStr">
        <is>
          <t>K.o.</t>
        </is>
      </c>
      <c r="G38" s="7" t="n"/>
      <c r="H38" s="7" t="n"/>
      <c r="I38" s="6" t="inlineStr"/>
    </row>
    <row r="39">
      <c r="A39" s="6" t="inlineStr">
        <is>
          <t>E02</t>
        </is>
      </c>
      <c r="B39" s="6" t="inlineStr">
        <is>
          <t>Datenschutz und Verschwiegenheit</t>
        </is>
      </c>
      <c r="C39" s="6" t="inlineStr">
        <is>
          <t>Auftragsverarbeitungsvertrag nach Art. 28 Abs. 3 DSGVO mit den Punkten a bis h, darunter Rückgabe oder Löschung nach Wahl der Kanzlei.</t>
        </is>
      </c>
      <c r="D39" s="6" t="inlineStr">
        <is>
          <t>Vertragsentwurf gegen Art. 28 Abs. 3 lit. a bis h abhaken.</t>
        </is>
      </c>
      <c r="E39" s="6" t="inlineStr">
        <is>
          <t>Art. 28 Abs. 3 DSGVO</t>
        </is>
      </c>
      <c r="F39" s="7" t="inlineStr">
        <is>
          <t>K.o.</t>
        </is>
      </c>
      <c r="G39" s="7" t="n"/>
      <c r="H39" s="7" t="n"/>
      <c r="I39" s="6" t="inlineStr"/>
    </row>
    <row r="40">
      <c r="A40" s="6" t="inlineStr">
        <is>
          <t>E03</t>
        </is>
      </c>
      <c r="B40" s="6" t="inlineStr">
        <is>
          <t>Datenschutz und Verschwiegenheit</t>
        </is>
      </c>
      <c r="C40" s="6" t="inlineStr">
        <is>
          <t>Liste der Unterauftragnehmer mit Ort; Information vor jeder Änderung mit Möglichkeit zum Einspruch.</t>
        </is>
      </c>
      <c r="D40" s="6" t="inlineStr">
        <is>
          <t>Liste liegt vor; Vertrag regelt Information und Einspruch.</t>
        </is>
      </c>
      <c r="E40" s="6" t="inlineStr">
        <is>
          <t>Art. 28 Abs. 2 und 4 DSGVO; § 43e Abs. 3 BRAO</t>
        </is>
      </c>
      <c r="F40" s="7" t="inlineStr">
        <is>
          <t>Soll</t>
        </is>
      </c>
      <c r="G40" s="7" t="n"/>
      <c r="H40" s="7" t="n"/>
      <c r="I40" s="6" t="inlineStr"/>
    </row>
    <row r="41">
      <c r="A41" s="6" t="inlineStr">
        <is>
          <t>E04</t>
        </is>
      </c>
      <c r="B41" s="6" t="inlineStr">
        <is>
          <t>Datenschutz und Verschwiegenheit</t>
        </is>
      </c>
      <c r="C41" s="6" t="inlineStr">
        <is>
          <t>Ort der Server und Ort der Unterstützung mit Zugriff auf Daten sind genannt; Leistungen im Ausland nur mit vergleichbarem Geheimnisschutz.</t>
        </is>
      </c>
      <c r="D41" s="6" t="inlineStr">
        <is>
          <t>Angaben schriftlich; bei Ausland Begründung zum Geheimnisschutz.</t>
        </is>
      </c>
      <c r="E41" s="6" t="inlineStr">
        <is>
          <t>§ 43e Abs. 4 BRAO</t>
        </is>
      </c>
      <c r="F41" s="7" t="inlineStr">
        <is>
          <t>Soll</t>
        </is>
      </c>
      <c r="G41" s="7" t="n"/>
      <c r="H41" s="7" t="n"/>
      <c r="I41" s="6" t="inlineStr"/>
    </row>
    <row r="42">
      <c r="A42" s="6" t="inlineStr">
        <is>
          <t>E05</t>
        </is>
      </c>
      <c r="B42" s="6" t="inlineStr">
        <is>
          <t>Datenschutz und Verschwiegenheit</t>
        </is>
      </c>
      <c r="C42" s="6" t="inlineStr">
        <is>
          <t>Zugriffe der Unterstützung auf Kanzleidaten nur nach Freigabe im Einzelfall und protokolliert.</t>
        </is>
      </c>
      <c r="D42" s="6" t="inlineStr">
        <is>
          <t>Freigabe und Protokoll eines Unterstützungszugriffs vorführen lassen.</t>
        </is>
      </c>
      <c r="E42" s="6" t="inlineStr">
        <is>
          <t>§ 43e Abs. 1 BRAO; Art. 32 DSGVO</t>
        </is>
      </c>
      <c r="F42" s="7" t="inlineStr">
        <is>
          <t>Soll</t>
        </is>
      </c>
      <c r="G42" s="7" t="n"/>
      <c r="H42" s="7" t="n"/>
      <c r="I42" s="6" t="inlineStr">
        <is>
          <t>T09</t>
        </is>
      </c>
    </row>
    <row r="43">
      <c r="A43" s="6" t="inlineStr">
        <is>
          <t>E06</t>
        </is>
      </c>
      <c r="B43" s="6" t="inlineStr">
        <is>
          <t>Datenschutz und Verschwiegenheit</t>
        </is>
      </c>
      <c r="C43" s="6" t="inlineStr">
        <is>
          <t>Eigenes Konto je Person, Rechte nach Rolle, Anmeldung mit zweitem Faktor.</t>
        </is>
      </c>
      <c r="D43" s="6" t="inlineStr">
        <is>
          <t>Rolle „Auszubildende“ anlegen: keine Abrechnung sichtbar; Anmeldung nur mit zweitem Faktor.</t>
        </is>
      </c>
      <c r="E43" s="6" t="inlineStr">
        <is>
          <t>Art. 32 Abs. 1 lit. b DSGVO</t>
        </is>
      </c>
      <c r="F43" s="7" t="inlineStr">
        <is>
          <t>Soll</t>
        </is>
      </c>
      <c r="G43" s="7" t="n"/>
      <c r="H43" s="7" t="n"/>
      <c r="I43" s="6" t="inlineStr">
        <is>
          <t>T09</t>
        </is>
      </c>
    </row>
    <row r="44">
      <c r="A44" s="6" t="inlineStr">
        <is>
          <t>E07</t>
        </is>
      </c>
      <c r="B44" s="6" t="inlineStr">
        <is>
          <t>Datenschutz und Verschwiegenheit</t>
        </is>
      </c>
      <c r="C44" s="6" t="inlineStr">
        <is>
          <t>Tägliche Sicherung, Wiederherstellung mindestens jährlich getestet und nachgewiesen; zugesagte Verfügbarkeit und Reaktionszeit im Vertrag.</t>
        </is>
      </c>
      <c r="D44" s="6" t="inlineStr">
        <is>
          <t>Nachweis des letzten Wiederherstellungstests; Zusagen im Vertrag; vorhandene Sicherheitsnachweise (etwa Zertifikat nach ISO/IEC 27001, Bericht eines Penetrationstests) vorlegen lassen.</t>
        </is>
      </c>
      <c r="E44" s="6" t="inlineStr">
        <is>
          <t>Art. 32 Abs. 1 lit. c und d DSGVO</t>
        </is>
      </c>
      <c r="F44" s="7" t="inlineStr">
        <is>
          <t>Soll</t>
        </is>
      </c>
      <c r="G44" s="7" t="n"/>
      <c r="H44" s="7" t="n"/>
      <c r="I44" s="6" t="inlineStr"/>
    </row>
    <row r="45">
      <c r="A45" s="6" t="inlineStr">
        <is>
          <t>F01</t>
        </is>
      </c>
      <c r="B45" s="6" t="inlineStr">
        <is>
          <t>KI-Funktionen</t>
        </is>
      </c>
      <c r="C45" s="6" t="inlineStr">
        <is>
          <t>Liste aller KI-Funktionen mit dem Anbieter des Modells (Unterauftragnehmer) und dem Ort der Verarbeitung.</t>
        </is>
      </c>
      <c r="D45" s="6" t="inlineStr">
        <is>
          <t>Liste liegt vor und deckt sich mit der Unterauftragnehmer-Liste (E03).</t>
        </is>
      </c>
      <c r="E45" s="6" t="inlineStr">
        <is>
          <t>§ 43e Abs. 3 BRAO; Art. 28 Abs. 2 DSGVO</t>
        </is>
      </c>
      <c r="F45" s="7" t="inlineStr">
        <is>
          <t>Soll</t>
        </is>
      </c>
      <c r="G45" s="7" t="n"/>
      <c r="H45" s="7" t="n"/>
      <c r="I45" s="6" t="inlineStr">
        <is>
          <t>T10</t>
        </is>
      </c>
    </row>
    <row r="46">
      <c r="A46" s="6" t="inlineStr">
        <is>
          <t>F02</t>
        </is>
      </c>
      <c r="B46" s="6" t="inlineStr">
        <is>
          <t>KI-Funktionen</t>
        </is>
      </c>
      <c r="C46" s="6" t="inlineStr">
        <is>
          <t>Eingaben und Kanzleidaten werden nicht zum Training von Modellen verwendet; das steht im Vertrag.</t>
        </is>
      </c>
      <c r="D46" s="6" t="inlineStr">
        <is>
          <t>Zusage im Vertragsentwurf, nicht nur in einer Werbeaussage.</t>
        </is>
      </c>
      <c r="E46" s="6" t="inlineStr">
        <is>
          <t>Art. 28 Abs. 3 lit. a und Abs. 10 DSGVO; § 43e Abs. 3 Satz 2 Nr. 2 BRAO</t>
        </is>
      </c>
      <c r="F46" s="7" t="inlineStr">
        <is>
          <t>K.o.</t>
        </is>
      </c>
      <c r="G46" s="7" t="n"/>
      <c r="H46" s="7" t="n"/>
      <c r="I46" s="6" t="inlineStr">
        <is>
          <t>T10</t>
        </is>
      </c>
    </row>
    <row r="47">
      <c r="A47" s="6" t="inlineStr">
        <is>
          <t>F03</t>
        </is>
      </c>
      <c r="B47" s="6" t="inlineStr">
        <is>
          <t>KI-Funktionen</t>
        </is>
      </c>
      <c r="C47" s="6" t="inlineStr">
        <is>
          <t>KI-Funktionen lassen sich für die ganze Kanzlei und je Rolle abschalten.</t>
        </is>
      </c>
      <c r="D47" s="6" t="inlineStr">
        <is>
          <t>KI für die Rolle „Auszubildende“ abschalten; Funktion verschwindet.</t>
        </is>
      </c>
      <c r="E47" s="6" t="inlineStr">
        <is>
          <t>Organisation der Kanzlei</t>
        </is>
      </c>
      <c r="F47" s="7" t="inlineStr">
        <is>
          <t>Soll</t>
        </is>
      </c>
      <c r="G47" s="7" t="n"/>
      <c r="H47" s="7" t="n"/>
      <c r="I47" s="6" t="inlineStr">
        <is>
          <t>T10</t>
        </is>
      </c>
    </row>
    <row r="48">
      <c r="A48" s="6" t="inlineStr">
        <is>
          <t>F04</t>
        </is>
      </c>
      <c r="B48" s="6" t="inlineStr">
        <is>
          <t>KI-Funktionen</t>
        </is>
      </c>
      <c r="C48" s="6" t="inlineStr">
        <is>
          <t>Speicherdauer von Eingaben und Ergebnissen ist genannt; KI-Entwürfe sind in der Akte als solche gekennzeichnet.</t>
        </is>
      </c>
      <c r="D48" s="6" t="inlineStr">
        <is>
          <t>Angabe zur Speicherdauer schriftlich; Entwurf in der Testakte trägt eine Kennzeichnung.</t>
        </is>
      </c>
      <c r="E48" s="6" t="inlineStr">
        <is>
          <t>Art. 5 Abs. 1 lit. e DSGVO</t>
        </is>
      </c>
      <c r="F48" s="7" t="inlineStr">
        <is>
          <t>Kann</t>
        </is>
      </c>
      <c r="G48" s="7" t="n"/>
      <c r="H48" s="7" t="n"/>
      <c r="I48" s="6" t="inlineStr">
        <is>
          <t>T10</t>
        </is>
      </c>
    </row>
    <row r="49">
      <c r="A49" s="6" t="inlineStr">
        <is>
          <t>F05</t>
        </is>
      </c>
      <c r="B49" s="6" t="inlineStr">
        <is>
          <t>KI-Funktionen</t>
        </is>
      </c>
      <c r="C49" s="6" t="inlineStr">
        <is>
          <t>Rechtliche Antworten nennen ihre Quellen so, dass man sie öffnen und prüfen kann.</t>
        </is>
      </c>
      <c r="D49" s="6" t="inlineStr">
        <is>
          <t>Testfrage zur Testakte: Antwort mit Fundstellen, die sich öffnen lassen.</t>
        </is>
      </c>
      <c r="E49" s="6" t="inlineStr">
        <is>
          <t>Prüfpflicht der Kanzlei</t>
        </is>
      </c>
      <c r="F49" s="7" t="inlineStr">
        <is>
          <t>Kann</t>
        </is>
      </c>
      <c r="G49" s="7" t="n"/>
      <c r="H49" s="7" t="n"/>
      <c r="I49" s="6" t="inlineStr">
        <is>
          <t>T10</t>
        </is>
      </c>
    </row>
    <row r="50">
      <c r="A50" s="6" t="inlineStr">
        <is>
          <t>G01</t>
        </is>
      </c>
      <c r="B50" s="6" t="inlineStr">
        <is>
          <t>Eigene Anforderungen</t>
        </is>
      </c>
      <c r="C50" s="7" t="inlineStr">
        <is>
          <t>(eigene Anforderung eintragen)</t>
        </is>
      </c>
      <c r="D50" s="7" t="n"/>
      <c r="E50" s="7" t="n"/>
      <c r="F50" s="7" t="inlineStr">
        <is>
          <t>entfällt</t>
        </is>
      </c>
      <c r="G50" s="7" t="n"/>
      <c r="H50" s="7" t="n"/>
      <c r="I50" s="6" t="inlineStr"/>
    </row>
    <row r="51">
      <c r="A51" s="6" t="inlineStr">
        <is>
          <t>G02</t>
        </is>
      </c>
      <c r="B51" s="6" t="inlineStr">
        <is>
          <t>Eigene Anforderungen</t>
        </is>
      </c>
      <c r="C51" s="7" t="inlineStr">
        <is>
          <t>(eigene Anforderung eintragen)</t>
        </is>
      </c>
      <c r="D51" s="7" t="n"/>
      <c r="E51" s="7" t="n"/>
      <c r="F51" s="7" t="inlineStr">
        <is>
          <t>entfällt</t>
        </is>
      </c>
      <c r="G51" s="7" t="n"/>
      <c r="H51" s="7" t="n"/>
      <c r="I51" s="6" t="inlineStr"/>
    </row>
    <row r="52">
      <c r="A52" s="6" t="inlineStr">
        <is>
          <t>G03</t>
        </is>
      </c>
      <c r="B52" s="6" t="inlineStr">
        <is>
          <t>Eigene Anforderungen</t>
        </is>
      </c>
      <c r="C52" s="7" t="inlineStr">
        <is>
          <t>(eigene Anforderung eintragen)</t>
        </is>
      </c>
      <c r="D52" s="7" t="n"/>
      <c r="E52" s="7" t="n"/>
      <c r="F52" s="7" t="inlineStr">
        <is>
          <t>entfällt</t>
        </is>
      </c>
      <c r="G52" s="7" t="n"/>
      <c r="H52" s="7" t="n"/>
      <c r="I52" s="6" t="inlineStr"/>
    </row>
    <row r="53">
      <c r="A53" s="6" t="inlineStr">
        <is>
          <t>G04</t>
        </is>
      </c>
      <c r="B53" s="6" t="inlineStr">
        <is>
          <t>Eigene Anforderungen</t>
        </is>
      </c>
      <c r="C53" s="7" t="inlineStr">
        <is>
          <t>(eigene Anforderung eintragen)</t>
        </is>
      </c>
      <c r="D53" s="7" t="n"/>
      <c r="E53" s="7" t="n"/>
      <c r="F53" s="7" t="inlineStr">
        <is>
          <t>entfällt</t>
        </is>
      </c>
      <c r="G53" s="7" t="n"/>
      <c r="H53" s="7" t="n"/>
      <c r="I53" s="6" t="inlineStr"/>
    </row>
    <row r="54">
      <c r="A54" s="6" t="inlineStr">
        <is>
          <t>G05</t>
        </is>
      </c>
      <c r="B54" s="6" t="inlineStr">
        <is>
          <t>Eigene Anforderungen</t>
        </is>
      </c>
      <c r="C54" s="7" t="inlineStr">
        <is>
          <t>(eigene Anforderung eintragen)</t>
        </is>
      </c>
      <c r="D54" s="7" t="n"/>
      <c r="E54" s="7" t="n"/>
      <c r="F54" s="7" t="inlineStr">
        <is>
          <t>entfällt</t>
        </is>
      </c>
      <c r="G54" s="7" t="n"/>
      <c r="H54" s="7" t="n"/>
      <c r="I54" s="6" t="inlineStr"/>
    </row>
  </sheetData>
  <mergeCells count="3">
    <mergeCell ref="A1:I1"/>
    <mergeCell ref="A3:I3"/>
    <mergeCell ref="A2:I2"/>
  </mergeCells>
  <dataValidations count="2">
    <dataValidation sqref="F6:F54" showDropDown="0" showInputMessage="0" showErrorMessage="1" allowBlank="0" errorTitle="Stufe" error="Bitte K.o., Soll, Kann oder entfällt wählen." type="list" errorStyle="stop">
      <formula1>"K.o.,Soll,Kann,entfällt"</formula1>
    </dataValidation>
    <dataValidation sqref="G6:G54" showDropDown="0" showInputMessage="0" showErrorMessage="1" allowBlank="1" errorTitle="Antwort" error="Bitte erfüllt, teilweise, nein oder gegen Aufpreis wählen." type="list" errorStyle="stop">
      <formula1>"erfüllt,teilweise,nein,gegen Aufpreis"</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I70"/>
  <sheetViews>
    <sheetView zoomScale="100" workbookViewId="0">
      <pane ySplit="5" topLeftCell="A6" activePane="bottomLeft" state="frozen"/>
      <selection pane="bottomLeft" activeCell="A1" sqref="A1"/>
    </sheetView>
  </sheetViews>
  <sheetFormatPr baseColWidth="8" defaultRowHeight="15"/>
  <cols>
    <col width="6" customWidth="1" min="1" max="1"/>
    <col width="26" customWidth="1" min="2" max="2"/>
    <col width="8" customWidth="1" min="3" max="3"/>
    <col width="9" customWidth="1" min="4" max="4"/>
    <col width="30" customWidth="1" min="5" max="5"/>
    <col width="12" customWidth="1" min="6" max="6"/>
    <col width="12" customWidth="1" min="7" max="7"/>
    <col width="12" customWidth="1" min="8" max="8"/>
    <col width="30" customWidth="1" min="9" max="9"/>
  </cols>
  <sheetData>
    <row r="1">
      <c r="A1" s="1" t="inlineStr">
        <is>
          <t>Bewertung: K.o. zuerst, dann Nutzwert</t>
        </is>
      </c>
    </row>
    <row r="2" ht="70" customHeight="1">
      <c r="A2" s="3" t="inlineStr">
        <is>
          <t>Gewichte vor Eingang der Angebote festlegen (1 = nützlich, 2 = wichtig, 3 = sehr wichtig). Bewertung nach dem Test: 0 = nein, 1 = teilweise oder nur behauptet, 2 = ja, geprüft; leer = nicht bewertet. K.-o.-Zeilen zählen nicht in den Nutzwert, sie entscheiden vorher: erfüllt nur mit 2. Zeilen mit Stufe „entfällt“ zählen nirgends. Spalte „Gewicht Probe“ = zweite Gewichtung zur Gegenprobe. Keine Zeilen löschen oder einfügen.</t>
        </is>
      </c>
    </row>
    <row r="3">
      <c r="A3" s="2" t="inlineStr">
        <is>
          <t>Stand November 2026 · https://ratg.de/kanzleisoftware-auswaehlen/ · Quelle: ratg.de</t>
        </is>
      </c>
    </row>
    <row r="5">
      <c r="A5" s="5" t="inlineStr">
        <is>
          <t>ID</t>
        </is>
      </c>
      <c r="B5" s="5" t="inlineStr">
        <is>
          <t>Gruppe</t>
        </is>
      </c>
      <c r="C5" s="5" t="inlineStr">
        <is>
          <t>Stufe</t>
        </is>
      </c>
      <c r="D5" s="5" t="inlineStr">
        <is>
          <t>Gewicht</t>
        </is>
      </c>
      <c r="E5" s="5" t="inlineStr">
        <is>
          <t>Gewicht Probe</t>
        </is>
      </c>
      <c r="F5" s="8" t="inlineStr">
        <is>
          <t>Angebot A</t>
        </is>
      </c>
      <c r="G5" s="8" t="inlineStr">
        <is>
          <t>Angebot B</t>
        </is>
      </c>
      <c r="H5" s="8" t="inlineStr">
        <is>
          <t>Angebot C</t>
        </is>
      </c>
      <c r="I5" s="5" t="inlineStr">
        <is>
          <t>Notizen</t>
        </is>
      </c>
    </row>
    <row r="6">
      <c r="A6" s="9" t="str">
        <f>Lastenheft!A6</f>
        <v>A01</v>
      </c>
      <c r="B6" s="9" t="str">
        <f>Lastenheft!B6</f>
        <v>Akte und Fristen</v>
      </c>
      <c r="C6" s="9" t="str">
        <f>Lastenheft!F6</f>
        <v>K.o.</v>
      </c>
      <c r="D6" s="7" t="n">
        <v>3</v>
      </c>
      <c r="E6" s="7" t="n">
        <v>3</v>
      </c>
      <c r="F6" s="7" t="n">
        <v>2</v>
      </c>
      <c r="G6" s="7" t="n">
        <v>2</v>
      </c>
      <c r="H6" s="7" t="n">
        <v>2</v>
      </c>
      <c r="I6" s="7" t="n"/>
    </row>
    <row r="7">
      <c r="A7" s="9" t="str">
        <f>Lastenheft!A7</f>
        <v>A02</v>
      </c>
      <c r="B7" s="9" t="str">
        <f>Lastenheft!B7</f>
        <v>Akte und Fristen</v>
      </c>
      <c r="C7" s="9" t="str">
        <f>Lastenheft!F7</f>
        <v>K.o.</v>
      </c>
      <c r="D7" s="7" t="n">
        <v>3</v>
      </c>
      <c r="E7" s="7" t="n">
        <v>3</v>
      </c>
      <c r="F7" s="7" t="n">
        <v>2</v>
      </c>
      <c r="G7" s="7" t="n">
        <v>2</v>
      </c>
      <c r="H7" s="7" t="n">
        <v>2</v>
      </c>
      <c r="I7" s="7" t="n"/>
    </row>
    <row r="8">
      <c r="A8" s="9" t="str">
        <f>Lastenheft!A8</f>
        <v>A03</v>
      </c>
      <c r="B8" s="9" t="str">
        <f>Lastenheft!B8</f>
        <v>Akte und Fristen</v>
      </c>
      <c r="C8" s="9" t="str">
        <f>Lastenheft!F8</f>
        <v>Soll</v>
      </c>
      <c r="D8" s="7" t="n">
        <v>3</v>
      </c>
      <c r="E8" s="7" t="n">
        <v>2</v>
      </c>
      <c r="F8" s="7" t="n">
        <v>1</v>
      </c>
      <c r="G8" s="7" t="n">
        <v>2</v>
      </c>
      <c r="H8" s="7" t="n">
        <v>2</v>
      </c>
      <c r="I8" s="7" t="n"/>
    </row>
    <row r="9">
      <c r="A9" s="9" t="str">
        <f>Lastenheft!A9</f>
        <v>A04</v>
      </c>
      <c r="B9" s="9" t="str">
        <f>Lastenheft!B9</f>
        <v>Akte und Fristen</v>
      </c>
      <c r="C9" s="9" t="str">
        <f>Lastenheft!F9</f>
        <v>Soll</v>
      </c>
      <c r="D9" s="7" t="n">
        <v>2</v>
      </c>
      <c r="E9" s="7" t="n">
        <v>3</v>
      </c>
      <c r="F9" s="7" t="n">
        <v>2</v>
      </c>
      <c r="G9" s="7" t="n">
        <v>1</v>
      </c>
      <c r="H9" s="7" t="n">
        <v>2</v>
      </c>
      <c r="I9" s="7" t="n"/>
    </row>
    <row r="10">
      <c r="A10" s="9" t="str">
        <f>Lastenheft!A10</f>
        <v>A05</v>
      </c>
      <c r="B10" s="9" t="str">
        <f>Lastenheft!B10</f>
        <v>Akte und Fristen</v>
      </c>
      <c r="C10" s="9" t="str">
        <f>Lastenheft!F10</f>
        <v>Soll</v>
      </c>
      <c r="D10" s="7" t="n">
        <v>3</v>
      </c>
      <c r="E10" s="7" t="n">
        <v>2</v>
      </c>
      <c r="F10" s="7" t="n">
        <v>2</v>
      </c>
      <c r="G10" s="7" t="n">
        <v>2</v>
      </c>
      <c r="H10" s="7" t="n">
        <v>2</v>
      </c>
      <c r="I10" s="7" t="n"/>
    </row>
    <row r="11">
      <c r="A11" s="9" t="str">
        <f>Lastenheft!A11</f>
        <v>A06</v>
      </c>
      <c r="B11" s="9" t="str">
        <f>Lastenheft!B11</f>
        <v>Akte und Fristen</v>
      </c>
      <c r="C11" s="9" t="str">
        <f>Lastenheft!F11</f>
        <v>Soll</v>
      </c>
      <c r="D11" s="7" t="n">
        <v>2</v>
      </c>
      <c r="E11" s="7" t="n">
        <v>2</v>
      </c>
      <c r="F11" s="7" t="n">
        <v>2</v>
      </c>
      <c r="G11" s="7" t="n">
        <v>1</v>
      </c>
      <c r="H11" s="7" t="n">
        <v>2</v>
      </c>
      <c r="I11" s="7" t="n"/>
    </row>
    <row r="12">
      <c r="A12" s="9" t="str">
        <f>Lastenheft!A12</f>
        <v>A07</v>
      </c>
      <c r="B12" s="9" t="str">
        <f>Lastenheft!B12</f>
        <v>Akte und Fristen</v>
      </c>
      <c r="C12" s="9" t="str">
        <f>Lastenheft!F12</f>
        <v>K.o.</v>
      </c>
      <c r="D12" s="7" t="n">
        <v>3</v>
      </c>
      <c r="E12" s="7" t="n">
        <v>3</v>
      </c>
      <c r="F12" s="7" t="n">
        <v>2</v>
      </c>
      <c r="G12" s="7" t="n">
        <v>2</v>
      </c>
      <c r="H12" s="7" t="n">
        <v>2</v>
      </c>
      <c r="I12" s="7" t="n"/>
    </row>
    <row r="13">
      <c r="A13" s="9" t="str">
        <f>Lastenheft!A13</f>
        <v>A08</v>
      </c>
      <c r="B13" s="9" t="str">
        <f>Lastenheft!B13</f>
        <v>Akte und Fristen</v>
      </c>
      <c r="C13" s="9" t="str">
        <f>Lastenheft!F13</f>
        <v>Soll</v>
      </c>
      <c r="D13" s="7" t="n">
        <v>2</v>
      </c>
      <c r="E13" s="7" t="n">
        <v>3</v>
      </c>
      <c r="F13" s="7" t="n">
        <v>2</v>
      </c>
      <c r="G13" s="7" t="n">
        <v>1</v>
      </c>
      <c r="H13" s="7" t="n">
        <v>2</v>
      </c>
      <c r="I13" s="7" t="n"/>
    </row>
    <row r="14">
      <c r="A14" s="9" t="str">
        <f>Lastenheft!A14</f>
        <v>A09</v>
      </c>
      <c r="B14" s="9" t="str">
        <f>Lastenheft!B14</f>
        <v>Akte und Fristen</v>
      </c>
      <c r="C14" s="9" t="str">
        <f>Lastenheft!F14</f>
        <v>Soll</v>
      </c>
      <c r="D14" s="7" t="n">
        <v>2</v>
      </c>
      <c r="E14" s="7" t="n">
        <v>3</v>
      </c>
      <c r="F14" s="7" t="n">
        <v>2</v>
      </c>
      <c r="G14" s="7" t="n">
        <v>2</v>
      </c>
      <c r="H14" s="7" t="n">
        <v>2</v>
      </c>
      <c r="I14" s="7" t="n"/>
    </row>
    <row r="15">
      <c r="A15" s="9" t="str">
        <f>Lastenheft!A15</f>
        <v>A10</v>
      </c>
      <c r="B15" s="9" t="str">
        <f>Lastenheft!B15</f>
        <v>Akte und Fristen</v>
      </c>
      <c r="C15" s="9" t="str">
        <f>Lastenheft!F15</f>
        <v>Soll</v>
      </c>
      <c r="D15" s="7" t="n">
        <v>2</v>
      </c>
      <c r="E15" s="7" t="n">
        <v>3</v>
      </c>
      <c r="F15" s="7" t="n">
        <v>1</v>
      </c>
      <c r="G15" s="7" t="n">
        <v>2</v>
      </c>
      <c r="H15" s="7" t="n">
        <v>2</v>
      </c>
      <c r="I15" s="7" t="n"/>
    </row>
    <row r="16">
      <c r="A16" s="9" t="str">
        <f>Lastenheft!A16</f>
        <v>B01</v>
      </c>
      <c r="B16" s="9" t="str">
        <f>Lastenheft!B16</f>
        <v>beA und Justiz</v>
      </c>
      <c r="C16" s="9" t="str">
        <f>Lastenheft!F16</f>
        <v>K.o.</v>
      </c>
      <c r="D16" s="7" t="n">
        <v>3</v>
      </c>
      <c r="E16" s="7" t="n">
        <v>3</v>
      </c>
      <c r="F16" s="7" t="n">
        <v>2</v>
      </c>
      <c r="G16" s="7" t="n">
        <v>2</v>
      </c>
      <c r="H16" s="7" t="n">
        <v>2</v>
      </c>
      <c r="I16" s="7" t="n"/>
    </row>
    <row r="17">
      <c r="A17" s="9" t="str">
        <f>Lastenheft!A17</f>
        <v>B02</v>
      </c>
      <c r="B17" s="9" t="str">
        <f>Lastenheft!B17</f>
        <v>beA und Justiz</v>
      </c>
      <c r="C17" s="9" t="str">
        <f>Lastenheft!F17</f>
        <v>K.o.</v>
      </c>
      <c r="D17" s="7" t="n">
        <v>3</v>
      </c>
      <c r="E17" s="7" t="n">
        <v>3</v>
      </c>
      <c r="F17" s="7" t="n">
        <v>2</v>
      </c>
      <c r="G17" s="7" t="n">
        <v>2</v>
      </c>
      <c r="H17" s="7" t="n">
        <v>2</v>
      </c>
      <c r="I17" s="7" t="n"/>
    </row>
    <row r="18">
      <c r="A18" s="9" t="str">
        <f>Lastenheft!A18</f>
        <v>B03</v>
      </c>
      <c r="B18" s="9" t="str">
        <f>Lastenheft!B18</f>
        <v>beA und Justiz</v>
      </c>
      <c r="C18" s="9" t="str">
        <f>Lastenheft!F18</f>
        <v>Soll</v>
      </c>
      <c r="D18" s="7" t="n">
        <v>3</v>
      </c>
      <c r="E18" s="7" t="n">
        <v>2</v>
      </c>
      <c r="F18" s="7" t="n">
        <v>2</v>
      </c>
      <c r="G18" s="7" t="n">
        <v>2</v>
      </c>
      <c r="H18" s="7" t="n">
        <v>2</v>
      </c>
      <c r="I18" s="7" t="n"/>
    </row>
    <row r="19">
      <c r="A19" s="9" t="str">
        <f>Lastenheft!A19</f>
        <v>B04</v>
      </c>
      <c r="B19" s="9" t="str">
        <f>Lastenheft!B19</f>
        <v>beA und Justiz</v>
      </c>
      <c r="C19" s="9" t="str">
        <f>Lastenheft!F19</f>
        <v>K.o.</v>
      </c>
      <c r="D19" s="7" t="n">
        <v>3</v>
      </c>
      <c r="E19" s="7" t="n">
        <v>3</v>
      </c>
      <c r="F19" s="7" t="n">
        <v>2</v>
      </c>
      <c r="G19" s="7" t="n">
        <v>2</v>
      </c>
      <c r="H19" s="7" t="n">
        <v>2</v>
      </c>
      <c r="I19" s="7" t="n"/>
    </row>
    <row r="20">
      <c r="A20" s="9" t="str">
        <f>Lastenheft!A20</f>
        <v>B05</v>
      </c>
      <c r="B20" s="9" t="str">
        <f>Lastenheft!B20</f>
        <v>beA und Justiz</v>
      </c>
      <c r="C20" s="9" t="str">
        <f>Lastenheft!F20</f>
        <v>Soll</v>
      </c>
      <c r="D20" s="7" t="n">
        <v>2</v>
      </c>
      <c r="E20" s="7" t="n">
        <v>1</v>
      </c>
      <c r="F20" s="7" t="n">
        <v>2</v>
      </c>
      <c r="G20" s="7" t="n">
        <v>2</v>
      </c>
      <c r="H20" s="7" t="n">
        <v>2</v>
      </c>
      <c r="I20" s="7" t="n"/>
    </row>
    <row r="21">
      <c r="A21" s="9" t="str">
        <f>Lastenheft!A21</f>
        <v>B06</v>
      </c>
      <c r="B21" s="9" t="str">
        <f>Lastenheft!B21</f>
        <v>beA und Justiz</v>
      </c>
      <c r="C21" s="9" t="str">
        <f>Lastenheft!F21</f>
        <v>Soll</v>
      </c>
      <c r="D21" s="7" t="n">
        <v>3</v>
      </c>
      <c r="E21" s="7" t="n">
        <v>2</v>
      </c>
      <c r="F21" s="7" t="n">
        <v>2</v>
      </c>
      <c r="G21" s="7" t="n">
        <v>2</v>
      </c>
      <c r="H21" s="7" t="n">
        <v>2</v>
      </c>
      <c r="I21" s="7" t="n"/>
    </row>
    <row r="22">
      <c r="A22" s="9" t="str">
        <f>Lastenheft!A22</f>
        <v>B07</v>
      </c>
      <c r="B22" s="9" t="str">
        <f>Lastenheft!B22</f>
        <v>beA und Justiz</v>
      </c>
      <c r="C22" s="9" t="str">
        <f>Lastenheft!F22</f>
        <v>Soll</v>
      </c>
      <c r="D22" s="7" t="n">
        <v>2</v>
      </c>
      <c r="E22" s="7" t="n">
        <v>1</v>
      </c>
      <c r="F22" s="7" t="n">
        <v>2</v>
      </c>
      <c r="G22" s="7" t="n">
        <v>2</v>
      </c>
      <c r="H22" s="7" t="n">
        <v>2</v>
      </c>
      <c r="I22" s="7" t="n"/>
    </row>
    <row r="23">
      <c r="A23" s="9" t="str">
        <f>Lastenheft!A23</f>
        <v>C01</v>
      </c>
      <c r="B23" s="9" t="str">
        <f>Lastenheft!B23</f>
        <v>Abrechnung und E-Rechnung</v>
      </c>
      <c r="C23" s="9" t="str">
        <f>Lastenheft!F23</f>
        <v>Soll</v>
      </c>
      <c r="D23" s="7" t="n">
        <v>2</v>
      </c>
      <c r="E23" s="7" t="n">
        <v>3</v>
      </c>
      <c r="F23" s="7" t="n">
        <v>2</v>
      </c>
      <c r="G23" s="7" t="n">
        <v>1</v>
      </c>
      <c r="H23" s="7" t="n">
        <v>2</v>
      </c>
      <c r="I23" s="7" t="n"/>
    </row>
    <row r="24">
      <c r="A24" s="9" t="str">
        <f>Lastenheft!A24</f>
        <v>C02</v>
      </c>
      <c r="B24" s="9" t="str">
        <f>Lastenheft!B24</f>
        <v>Abrechnung und E-Rechnung</v>
      </c>
      <c r="C24" s="9" t="str">
        <f>Lastenheft!F24</f>
        <v>Soll</v>
      </c>
      <c r="D24" s="7" t="n">
        <v>2</v>
      </c>
      <c r="E24" s="7" t="n">
        <v>3</v>
      </c>
      <c r="F24" s="7" t="n">
        <v>2</v>
      </c>
      <c r="G24" s="7" t="n">
        <v>1</v>
      </c>
      <c r="H24" s="7" t="n">
        <v>2</v>
      </c>
      <c r="I24" s="7" t="n"/>
    </row>
    <row r="25">
      <c r="A25" s="9" t="str">
        <f>Lastenheft!A25</f>
        <v>C03</v>
      </c>
      <c r="B25" s="9" t="str">
        <f>Lastenheft!B25</f>
        <v>Abrechnung und E-Rechnung</v>
      </c>
      <c r="C25" s="9" t="str">
        <f>Lastenheft!F25</f>
        <v>Soll</v>
      </c>
      <c r="D25" s="7" t="n">
        <v>2</v>
      </c>
      <c r="E25" s="7" t="n">
        <v>2</v>
      </c>
      <c r="F25" s="7" t="n">
        <v>2</v>
      </c>
      <c r="G25" s="7" t="n">
        <v>1</v>
      </c>
      <c r="H25" s="7" t="n">
        <v>2</v>
      </c>
      <c r="I25" s="7" t="n"/>
    </row>
    <row r="26">
      <c r="A26" s="9" t="str">
        <f>Lastenheft!A26</f>
        <v>C04</v>
      </c>
      <c r="B26" s="9" t="str">
        <f>Lastenheft!B26</f>
        <v>Abrechnung und E-Rechnung</v>
      </c>
      <c r="C26" s="9" t="str">
        <f>Lastenheft!F26</f>
        <v>Soll</v>
      </c>
      <c r="D26" s="7" t="n">
        <v>1</v>
      </c>
      <c r="E26" s="7" t="n">
        <v>3</v>
      </c>
      <c r="F26" s="7" t="n">
        <v>2</v>
      </c>
      <c r="G26" s="7" t="n">
        <v>1</v>
      </c>
      <c r="H26" s="7" t="n">
        <v>2</v>
      </c>
      <c r="I26" s="7" t="n"/>
    </row>
    <row r="27">
      <c r="A27" s="9" t="str">
        <f>Lastenheft!A27</f>
        <v>C05</v>
      </c>
      <c r="B27" s="9" t="str">
        <f>Lastenheft!B27</f>
        <v>Abrechnung und E-Rechnung</v>
      </c>
      <c r="C27" s="9" t="str">
        <f>Lastenheft!F27</f>
        <v>Soll</v>
      </c>
      <c r="D27" s="7" t="n">
        <v>2</v>
      </c>
      <c r="E27" s="7" t="n">
        <v>3</v>
      </c>
      <c r="F27" s="7" t="n">
        <v>2</v>
      </c>
      <c r="G27" s="7" t="n">
        <v>1</v>
      </c>
      <c r="H27" s="7" t="n">
        <v>2</v>
      </c>
      <c r="I27" s="7" t="n"/>
    </row>
    <row r="28">
      <c r="A28" s="9" t="str">
        <f>Lastenheft!A28</f>
        <v>C06</v>
      </c>
      <c r="B28" s="9" t="str">
        <f>Lastenheft!B28</f>
        <v>Abrechnung und E-Rechnung</v>
      </c>
      <c r="C28" s="9" t="str">
        <f>Lastenheft!F28</f>
        <v>K.o.</v>
      </c>
      <c r="D28" s="7" t="n">
        <v>3</v>
      </c>
      <c r="E28" s="7" t="n">
        <v>2</v>
      </c>
      <c r="F28" s="7" t="n">
        <v>2</v>
      </c>
      <c r="G28" s="7" t="n">
        <v>2</v>
      </c>
      <c r="H28" s="7" t="n">
        <v>2</v>
      </c>
      <c r="I28" s="7" t="n"/>
    </row>
    <row r="29">
      <c r="A29" s="9" t="str">
        <f>Lastenheft!A29</f>
        <v>C07</v>
      </c>
      <c r="B29" s="9" t="str">
        <f>Lastenheft!B29</f>
        <v>Abrechnung und E-Rechnung</v>
      </c>
      <c r="C29" s="9" t="str">
        <f>Lastenheft!F29</f>
        <v>Soll</v>
      </c>
      <c r="D29" s="7" t="n">
        <v>3</v>
      </c>
      <c r="E29" s="7" t="n">
        <v>2</v>
      </c>
      <c r="F29" s="7" t="n">
        <v>2</v>
      </c>
      <c r="G29" s="7" t="n">
        <v>2</v>
      </c>
      <c r="H29" s="7" t="n">
        <v>2</v>
      </c>
      <c r="I29" s="7" t="n"/>
    </row>
    <row r="30">
      <c r="A30" s="9" t="str">
        <f>Lastenheft!A30</f>
        <v>D01</v>
      </c>
      <c r="B30" s="9" t="str">
        <f>Lastenheft!B30</f>
        <v>Daten und Wechsel</v>
      </c>
      <c r="C30" s="9" t="str">
        <f>Lastenheft!F30</f>
        <v>K.o.</v>
      </c>
      <c r="D30" s="7" t="n">
        <v>3</v>
      </c>
      <c r="E30" s="7" t="n">
        <v>2</v>
      </c>
      <c r="F30" s="7" t="n">
        <v>2</v>
      </c>
      <c r="G30" s="7" t="n">
        <v>2</v>
      </c>
      <c r="H30" s="7" t="n">
        <v>1</v>
      </c>
      <c r="I30" s="7" t="n"/>
    </row>
    <row r="31">
      <c r="A31" s="9" t="str">
        <f>Lastenheft!A31</f>
        <v>D02</v>
      </c>
      <c r="B31" s="9" t="str">
        <f>Lastenheft!B31</f>
        <v>Daten und Wechsel</v>
      </c>
      <c r="C31" s="9" t="str">
        <f>Lastenheft!F31</f>
        <v>Soll</v>
      </c>
      <c r="D31" s="7" t="n">
        <v>3</v>
      </c>
      <c r="E31" s="7" t="n">
        <v>1</v>
      </c>
      <c r="F31" s="7" t="n">
        <v>1</v>
      </c>
      <c r="G31" s="7" t="n">
        <v>2</v>
      </c>
      <c r="H31" s="7" t="n">
        <v>0</v>
      </c>
      <c r="I31" s="7" t="n"/>
    </row>
    <row r="32">
      <c r="A32" s="9" t="str">
        <f>Lastenheft!A32</f>
        <v>D03</v>
      </c>
      <c r="B32" s="9" t="str">
        <f>Lastenheft!B32</f>
        <v>Daten und Wechsel</v>
      </c>
      <c r="C32" s="9" t="str">
        <f>Lastenheft!F32</f>
        <v>K.o.</v>
      </c>
      <c r="D32" s="7" t="n">
        <v>3</v>
      </c>
      <c r="E32" s="7" t="n">
        <v>2</v>
      </c>
      <c r="F32" s="7" t="n">
        <v>2</v>
      </c>
      <c r="G32" s="7" t="n">
        <v>2</v>
      </c>
      <c r="H32" s="7" t="n">
        <v>2</v>
      </c>
      <c r="I32" s="7" t="n"/>
    </row>
    <row r="33">
      <c r="A33" s="9" t="str">
        <f>Lastenheft!A33</f>
        <v>D04</v>
      </c>
      <c r="B33" s="9" t="str">
        <f>Lastenheft!B33</f>
        <v>Daten und Wechsel</v>
      </c>
      <c r="C33" s="9" t="str">
        <f>Lastenheft!F33</f>
        <v>Soll</v>
      </c>
      <c r="D33" s="7" t="n">
        <v>2</v>
      </c>
      <c r="E33" s="7" t="n">
        <v>1</v>
      </c>
      <c r="F33" s="7" t="n">
        <v>2</v>
      </c>
      <c r="G33" s="7" t="n">
        <v>2</v>
      </c>
      <c r="H33" s="7" t="n">
        <v>1</v>
      </c>
      <c r="I33" s="7" t="n"/>
    </row>
    <row r="34">
      <c r="A34" s="9" t="str">
        <f>Lastenheft!A34</f>
        <v>D05</v>
      </c>
      <c r="B34" s="9" t="str">
        <f>Lastenheft!B34</f>
        <v>Daten und Wechsel</v>
      </c>
      <c r="C34" s="9" t="str">
        <f>Lastenheft!F34</f>
        <v>Soll</v>
      </c>
      <c r="D34" s="7" t="n">
        <v>3</v>
      </c>
      <c r="E34" s="7" t="n">
        <v>2</v>
      </c>
      <c r="F34" s="7" t="n">
        <v>1</v>
      </c>
      <c r="G34" s="7" t="n">
        <v>2</v>
      </c>
      <c r="H34" s="7" t="n">
        <v>2</v>
      </c>
      <c r="I34" s="7" t="n"/>
    </row>
    <row r="35">
      <c r="A35" s="9" t="str">
        <f>Lastenheft!A35</f>
        <v>D06</v>
      </c>
      <c r="B35" s="9" t="str">
        <f>Lastenheft!B35</f>
        <v>Daten und Wechsel</v>
      </c>
      <c r="C35" s="9" t="str">
        <f>Lastenheft!F35</f>
        <v>Soll</v>
      </c>
      <c r="D35" s="7" t="n">
        <v>3</v>
      </c>
      <c r="E35" s="7" t="n">
        <v>1</v>
      </c>
      <c r="F35" s="7" t="n">
        <v>1</v>
      </c>
      <c r="G35" s="7" t="n">
        <v>2</v>
      </c>
      <c r="H35" s="7" t="n">
        <v>2</v>
      </c>
      <c r="I35" s="7" t="n"/>
    </row>
    <row r="36">
      <c r="A36" s="9" t="str">
        <f>Lastenheft!A36</f>
        <v>D07</v>
      </c>
      <c r="B36" s="9" t="str">
        <f>Lastenheft!B36</f>
        <v>Daten und Wechsel</v>
      </c>
      <c r="C36" s="9" t="str">
        <f>Lastenheft!F36</f>
        <v>Soll</v>
      </c>
      <c r="D36" s="7" t="n">
        <v>1</v>
      </c>
      <c r="E36" s="7" t="n">
        <v>1</v>
      </c>
      <c r="F36" s="7" t="n">
        <v>2</v>
      </c>
      <c r="G36" s="7" t="n">
        <v>2</v>
      </c>
      <c r="H36" s="7" t="n">
        <v>1</v>
      </c>
      <c r="I36" s="7" t="n"/>
    </row>
    <row r="37">
      <c r="A37" s="9" t="str">
        <f>Lastenheft!A37</f>
        <v>D08</v>
      </c>
      <c r="B37" s="9" t="str">
        <f>Lastenheft!B37</f>
        <v>Daten und Wechsel</v>
      </c>
      <c r="C37" s="9" t="str">
        <f>Lastenheft!F37</f>
        <v>Kann</v>
      </c>
      <c r="D37" s="7" t="n">
        <v>1</v>
      </c>
      <c r="E37" s="7" t="n">
        <v>2</v>
      </c>
      <c r="F37" s="7" t="n">
        <v>2</v>
      </c>
      <c r="G37" s="7" t="n">
        <v>2</v>
      </c>
      <c r="H37" s="7" t="n">
        <v>0</v>
      </c>
      <c r="I37" s="7" t="n"/>
    </row>
    <row r="38">
      <c r="A38" s="9" t="str">
        <f>Lastenheft!A38</f>
        <v>E01</v>
      </c>
      <c r="B38" s="9" t="str">
        <f>Lastenheft!B38</f>
        <v>Datenschutz und Verschwiegenheit</v>
      </c>
      <c r="C38" s="9" t="str">
        <f>Lastenheft!F38</f>
        <v>K.o.</v>
      </c>
      <c r="D38" s="7" t="n">
        <v>3</v>
      </c>
      <c r="E38" s="7" t="n">
        <v>2</v>
      </c>
      <c r="F38" s="7" t="n">
        <v>2</v>
      </c>
      <c r="G38" s="7" t="n">
        <v>2</v>
      </c>
      <c r="H38" s="7" t="n">
        <v>2</v>
      </c>
      <c r="I38" s="7" t="n"/>
    </row>
    <row r="39">
      <c r="A39" s="9" t="str">
        <f>Lastenheft!A39</f>
        <v>E02</v>
      </c>
      <c r="B39" s="9" t="str">
        <f>Lastenheft!B39</f>
        <v>Datenschutz und Verschwiegenheit</v>
      </c>
      <c r="C39" s="9" t="str">
        <f>Lastenheft!F39</f>
        <v>K.o.</v>
      </c>
      <c r="D39" s="7" t="n">
        <v>3</v>
      </c>
      <c r="E39" s="7" t="n">
        <v>2</v>
      </c>
      <c r="F39" s="7" t="n">
        <v>2</v>
      </c>
      <c r="G39" s="7" t="n">
        <v>2</v>
      </c>
      <c r="H39" s="7" t="n">
        <v>2</v>
      </c>
      <c r="I39" s="7" t="n"/>
    </row>
    <row r="40">
      <c r="A40" s="9" t="str">
        <f>Lastenheft!A40</f>
        <v>E03</v>
      </c>
      <c r="B40" s="9" t="str">
        <f>Lastenheft!B40</f>
        <v>Datenschutz und Verschwiegenheit</v>
      </c>
      <c r="C40" s="9" t="str">
        <f>Lastenheft!F40</f>
        <v>Soll</v>
      </c>
      <c r="D40" s="7" t="n">
        <v>3</v>
      </c>
      <c r="E40" s="7" t="n">
        <v>1</v>
      </c>
      <c r="F40" s="7" t="n">
        <v>1</v>
      </c>
      <c r="G40" s="7" t="n">
        <v>2</v>
      </c>
      <c r="H40" s="7" t="n">
        <v>2</v>
      </c>
      <c r="I40" s="7" t="n"/>
    </row>
    <row r="41">
      <c r="A41" s="9" t="str">
        <f>Lastenheft!A41</f>
        <v>E04</v>
      </c>
      <c r="B41" s="9" t="str">
        <f>Lastenheft!B41</f>
        <v>Datenschutz und Verschwiegenheit</v>
      </c>
      <c r="C41" s="9" t="str">
        <f>Lastenheft!F41</f>
        <v>Soll</v>
      </c>
      <c r="D41" s="7" t="n">
        <v>3</v>
      </c>
      <c r="E41" s="7" t="n">
        <v>1</v>
      </c>
      <c r="F41" s="7" t="n">
        <v>2</v>
      </c>
      <c r="G41" s="7" t="n">
        <v>2</v>
      </c>
      <c r="H41" s="7" t="n">
        <v>1</v>
      </c>
      <c r="I41" s="7" t="n"/>
    </row>
    <row r="42">
      <c r="A42" s="9" t="str">
        <f>Lastenheft!A42</f>
        <v>E05</v>
      </c>
      <c r="B42" s="9" t="str">
        <f>Lastenheft!B42</f>
        <v>Datenschutz und Verschwiegenheit</v>
      </c>
      <c r="C42" s="9" t="str">
        <f>Lastenheft!F42</f>
        <v>Soll</v>
      </c>
      <c r="D42" s="7" t="n">
        <v>2</v>
      </c>
      <c r="E42" s="7" t="n">
        <v>1</v>
      </c>
      <c r="F42" s="7" t="n">
        <v>1</v>
      </c>
      <c r="G42" s="7" t="n">
        <v>2</v>
      </c>
      <c r="H42" s="7" t="n">
        <v>2</v>
      </c>
      <c r="I42" s="7" t="n"/>
    </row>
    <row r="43">
      <c r="A43" s="9" t="str">
        <f>Lastenheft!A43</f>
        <v>E06</v>
      </c>
      <c r="B43" s="9" t="str">
        <f>Lastenheft!B43</f>
        <v>Datenschutz und Verschwiegenheit</v>
      </c>
      <c r="C43" s="9" t="str">
        <f>Lastenheft!F43</f>
        <v>Soll</v>
      </c>
      <c r="D43" s="7" t="n">
        <v>3</v>
      </c>
      <c r="E43" s="7" t="n">
        <v>2</v>
      </c>
      <c r="F43" s="7" t="n">
        <v>2</v>
      </c>
      <c r="G43" s="7" t="n">
        <v>2</v>
      </c>
      <c r="H43" s="7" t="n">
        <v>1</v>
      </c>
      <c r="I43" s="7" t="n"/>
    </row>
    <row r="44">
      <c r="A44" s="9" t="str">
        <f>Lastenheft!A44</f>
        <v>E07</v>
      </c>
      <c r="B44" s="9" t="str">
        <f>Lastenheft!B44</f>
        <v>Datenschutz und Verschwiegenheit</v>
      </c>
      <c r="C44" s="9" t="str">
        <f>Lastenheft!F44</f>
        <v>Soll</v>
      </c>
      <c r="D44" s="7" t="n">
        <v>3</v>
      </c>
      <c r="E44" s="7" t="n">
        <v>2</v>
      </c>
      <c r="F44" s="7" t="n">
        <v>2</v>
      </c>
      <c r="G44" s="7" t="n">
        <v>2</v>
      </c>
      <c r="H44" s="7" t="n">
        <v>1</v>
      </c>
      <c r="I44" s="7" t="n"/>
    </row>
    <row r="45">
      <c r="A45" s="9" t="str">
        <f>Lastenheft!A45</f>
        <v>F01</v>
      </c>
      <c r="B45" s="9" t="str">
        <f>Lastenheft!B45</f>
        <v>KI-Funktionen</v>
      </c>
      <c r="C45" s="9" t="str">
        <f>Lastenheft!F45</f>
        <v>Soll</v>
      </c>
      <c r="D45" s="7" t="n">
        <v>2</v>
      </c>
      <c r="E45" s="7" t="n">
        <v>2</v>
      </c>
      <c r="F45" s="7" t="n">
        <v>1</v>
      </c>
      <c r="G45" s="7" t="n">
        <v>2</v>
      </c>
      <c r="H45" s="7" t="n">
        <v>2</v>
      </c>
      <c r="I45" s="7" t="n"/>
    </row>
    <row r="46">
      <c r="A46" s="9" t="str">
        <f>Lastenheft!A46</f>
        <v>F02</v>
      </c>
      <c r="B46" s="9" t="str">
        <f>Lastenheft!B46</f>
        <v>KI-Funktionen</v>
      </c>
      <c r="C46" s="9" t="str">
        <f>Lastenheft!F46</f>
        <v>K.o.</v>
      </c>
      <c r="D46" s="7" t="n">
        <v>3</v>
      </c>
      <c r="E46" s="7" t="n">
        <v>3</v>
      </c>
      <c r="F46" s="7" t="n">
        <v>2</v>
      </c>
      <c r="G46" s="7" t="n">
        <v>2</v>
      </c>
      <c r="H46" s="7" t="n">
        <v>2</v>
      </c>
      <c r="I46" s="7" t="n"/>
    </row>
    <row r="47">
      <c r="A47" s="9" t="str">
        <f>Lastenheft!A47</f>
        <v>F03</v>
      </c>
      <c r="B47" s="9" t="str">
        <f>Lastenheft!B47</f>
        <v>KI-Funktionen</v>
      </c>
      <c r="C47" s="9" t="str">
        <f>Lastenheft!F47</f>
        <v>Soll</v>
      </c>
      <c r="D47" s="7" t="n">
        <v>2</v>
      </c>
      <c r="E47" s="7" t="n">
        <v>2</v>
      </c>
      <c r="F47" s="7" t="n">
        <v>2</v>
      </c>
      <c r="G47" s="7" t="n">
        <v>2</v>
      </c>
      <c r="H47" s="7" t="n">
        <v>2</v>
      </c>
      <c r="I47" s="7" t="n"/>
    </row>
    <row r="48">
      <c r="A48" s="9" t="str">
        <f>Lastenheft!A48</f>
        <v>F04</v>
      </c>
      <c r="B48" s="9" t="str">
        <f>Lastenheft!B48</f>
        <v>KI-Funktionen</v>
      </c>
      <c r="C48" s="9" t="str">
        <f>Lastenheft!F48</f>
        <v>Kann</v>
      </c>
      <c r="D48" s="7" t="n">
        <v>1</v>
      </c>
      <c r="E48" s="7" t="n">
        <v>3</v>
      </c>
      <c r="F48" s="7" t="n">
        <v>2</v>
      </c>
      <c r="G48" s="7" t="n">
        <v>1</v>
      </c>
      <c r="H48" s="7" t="n">
        <v>2</v>
      </c>
      <c r="I48" s="7" t="n"/>
    </row>
    <row r="49">
      <c r="A49" s="9" t="str">
        <f>Lastenheft!A49</f>
        <v>F05</v>
      </c>
      <c r="B49" s="9" t="str">
        <f>Lastenheft!B49</f>
        <v>KI-Funktionen</v>
      </c>
      <c r="C49" s="9" t="str">
        <f>Lastenheft!F49</f>
        <v>Kann</v>
      </c>
      <c r="D49" s="7" t="n">
        <v>1</v>
      </c>
      <c r="E49" s="7" t="n">
        <v>3</v>
      </c>
      <c r="F49" s="7" t="n">
        <v>2</v>
      </c>
      <c r="G49" s="7" t="n">
        <v>1</v>
      </c>
      <c r="H49" s="7" t="n">
        <v>2</v>
      </c>
      <c r="I49" s="7" t="n"/>
    </row>
    <row r="50">
      <c r="A50" s="9" t="str">
        <f>Lastenheft!A50</f>
        <v>G01</v>
      </c>
      <c r="B50" s="9" t="str">
        <f>Lastenheft!B50</f>
        <v>Eigene Anforderungen</v>
      </c>
      <c r="C50" s="9" t="str">
        <f>Lastenheft!F50</f>
        <v>entfällt</v>
      </c>
      <c r="D50" s="7" t="n"/>
      <c r="E50" s="7" t="n"/>
      <c r="F50" s="7" t="n"/>
      <c r="G50" s="7" t="n"/>
      <c r="H50" s="7" t="n"/>
      <c r="I50" s="7" t="n"/>
    </row>
    <row r="51">
      <c r="A51" s="9" t="str">
        <f>Lastenheft!A51</f>
        <v>G02</v>
      </c>
      <c r="B51" s="9" t="str">
        <f>Lastenheft!B51</f>
        <v>Eigene Anforderungen</v>
      </c>
      <c r="C51" s="9" t="str">
        <f>Lastenheft!F51</f>
        <v>entfällt</v>
      </c>
      <c r="D51" s="7" t="n"/>
      <c r="E51" s="7" t="n"/>
      <c r="F51" s="7" t="n"/>
      <c r="G51" s="7" t="n"/>
      <c r="H51" s="7" t="n"/>
      <c r="I51" s="7" t="n"/>
    </row>
    <row r="52">
      <c r="A52" s="9" t="str">
        <f>Lastenheft!A52</f>
        <v>G03</v>
      </c>
      <c r="B52" s="9" t="str">
        <f>Lastenheft!B52</f>
        <v>Eigene Anforderungen</v>
      </c>
      <c r="C52" s="9" t="str">
        <f>Lastenheft!F52</f>
        <v>entfällt</v>
      </c>
      <c r="D52" s="7" t="n"/>
      <c r="E52" s="7" t="n"/>
      <c r="F52" s="7" t="n"/>
      <c r="G52" s="7" t="n"/>
      <c r="H52" s="7" t="n"/>
      <c r="I52" s="7" t="n"/>
    </row>
    <row r="53">
      <c r="A53" s="9" t="str">
        <f>Lastenheft!A53</f>
        <v>G04</v>
      </c>
      <c r="B53" s="9" t="str">
        <f>Lastenheft!B53</f>
        <v>Eigene Anforderungen</v>
      </c>
      <c r="C53" s="9" t="str">
        <f>Lastenheft!F53</f>
        <v>entfällt</v>
      </c>
      <c r="D53" s="7" t="n"/>
      <c r="E53" s="7" t="n"/>
      <c r="F53" s="7" t="n"/>
      <c r="G53" s="7" t="n"/>
      <c r="H53" s="7" t="n"/>
      <c r="I53" s="7" t="n"/>
    </row>
    <row r="54">
      <c r="A54" s="9" t="str">
        <f>Lastenheft!A54</f>
        <v>G05</v>
      </c>
      <c r="B54" s="9" t="str">
        <f>Lastenheft!B54</f>
        <v>Eigene Anforderungen</v>
      </c>
      <c r="C54" s="9" t="str">
        <f>Lastenheft!F54</f>
        <v>entfällt</v>
      </c>
      <c r="D54" s="7" t="n"/>
      <c r="E54" s="7" t="n"/>
      <c r="F54" s="7" t="n"/>
      <c r="G54" s="7" t="n"/>
      <c r="H54" s="7" t="n"/>
      <c r="I54" s="7" t="n"/>
    </row>
    <row r="56">
      <c r="E56" s="10" t="inlineStr">
        <is>
          <t>K.-o.-Anforderungen nicht erfüllt (0 oder 1)</t>
        </is>
      </c>
      <c r="F56" s="11">
        <f>COUNTIFS($C$6:$C$54,"K.o.",F6:F54,"&lt;2")</f>
        <v>0.0</v>
      </c>
      <c r="G56" s="11">
        <f>COUNTIFS($C$6:$C$54,"K.o.",G6:G54,"&lt;2")</f>
        <v>0.0</v>
      </c>
      <c r="H56" s="11">
        <f>COUNTIFS($C$6:$C$54,"K.o.",H6:H54,"&lt;2")</f>
        <v>1.0</v>
      </c>
    </row>
    <row r="57">
      <c r="E57" s="10" t="inlineStr">
        <is>
          <t>K.-o.-Anforderungen noch nicht bewertet</t>
        </is>
      </c>
      <c r="F57" s="11">
        <f>COUNTIFS($C$6:$C$54,"K.o.",F6:F54,"")</f>
        <v>0.0</v>
      </c>
      <c r="G57" s="11">
        <f>COUNTIFS($C$6:$C$54,"K.o.",G6:G54,"")</f>
        <v>0.0</v>
      </c>
      <c r="H57" s="11">
        <f>COUNTIFS($C$6:$C$54,"K.o.",H6:H54,"")</f>
        <v>0.0</v>
      </c>
    </row>
    <row r="58">
      <c r="E58" s="10" t="inlineStr">
        <is>
          <t>Punkte (Gewicht)</t>
        </is>
      </c>
      <c r="F58" s="11">
        <f>SUMPRODUCT((($C$6:$C$54="Soll")+($C$6:$C$54="Kann")),$D$6:$D$54,F6:F54)</f>
        <v>121.0</v>
      </c>
      <c r="G58" s="11">
        <f>SUMPRODUCT((($C$6:$C$54="Soll")+($C$6:$C$54="Kann")),$D$6:$D$54,G6:G54)</f>
        <v>125.0</v>
      </c>
      <c r="H58" s="11">
        <f>SUMPRODUCT((($C$6:$C$54="Soll")+($C$6:$C$54="Kann")),$D$6:$D$54,H6:H54)</f>
        <v>122.0</v>
      </c>
    </row>
    <row r="59">
      <c r="E59" s="10" t="inlineStr">
        <is>
          <t>Höchstpunkte der bewerteten Zeilen (Gewicht)</t>
        </is>
      </c>
      <c r="F59" s="11">
        <f>SUMPRODUCT((($C$6:$C$54="Soll")+($C$6:$C$54="Kann")),$D$6:$D$54,--(F6:F54&lt;&gt;""))*2</f>
        <v>142.0</v>
      </c>
      <c r="G59" s="11">
        <f>SUMPRODUCT((($C$6:$C$54="Soll")+($C$6:$C$54="Kann")),$D$6:$D$54,--(G6:G54&lt;&gt;""))*2</f>
        <v>142.0</v>
      </c>
      <c r="H59" s="11">
        <f>SUMPRODUCT((($C$6:$C$54="Soll")+($C$6:$C$54="Kann")),$D$6:$D$54,--(H6:H54&lt;&gt;""))*2</f>
        <v>142.0</v>
      </c>
    </row>
    <row r="60">
      <c r="E60" s="10" t="inlineStr">
        <is>
          <t>Nutzwert (Gewicht)</t>
        </is>
      </c>
      <c r="F60" s="12">
        <f>IF(F59=0,"nicht bewertet",F58/F59)</f>
        <v>0.852112676056338</v>
      </c>
      <c r="G60" s="12">
        <f>IF(G59=0,"nicht bewertet",G58/G59)</f>
        <v>0.8802816901408451</v>
      </c>
      <c r="H60" s="12">
        <f>IF(H59=0,"nicht bewertet",H58/H59)</f>
        <v>0.8591549295774648</v>
      </c>
    </row>
    <row r="61">
      <c r="E61" s="10" t="inlineStr">
        <is>
          <t>Punkte (Gewicht Probe)</t>
        </is>
      </c>
      <c r="F61" s="11">
        <f>SUMPRODUCT((($C$6:$C$54="Soll")+($C$6:$C$54="Kann")),$E$6:$E$54,F6:F54)</f>
        <v>117.0</v>
      </c>
      <c r="G61" s="11">
        <f>SUMPRODUCT((($C$6:$C$54="Soll")+($C$6:$C$54="Kann")),$E$6:$E$54,G6:G54)</f>
        <v>102.0</v>
      </c>
      <c r="H61" s="11">
        <f>SUMPRODUCT((($C$6:$C$54="Soll")+($C$6:$C$54="Kann")),$E$6:$E$54,H6:H54)</f>
        <v>117.0</v>
      </c>
    </row>
    <row r="62">
      <c r="E62" s="10" t="inlineStr">
        <is>
          <t>Höchstpunkte der bewerteten Zeilen (Gewicht Probe)</t>
        </is>
      </c>
      <c r="F62" s="11">
        <f>SUMPRODUCT((($C$6:$C$54="Soll")+($C$6:$C$54="Kann")),$E$6:$E$54,--(F6:F54&lt;&gt;""))*2</f>
        <v>130.0</v>
      </c>
      <c r="G62" s="11">
        <f>SUMPRODUCT((($C$6:$C$54="Soll")+($C$6:$C$54="Kann")),$E$6:$E$54,--(G6:G54&lt;&gt;""))*2</f>
        <v>130.0</v>
      </c>
      <c r="H62" s="11">
        <f>SUMPRODUCT((($C$6:$C$54="Soll")+($C$6:$C$54="Kann")),$E$6:$E$54,--(H6:H54&lt;&gt;""))*2</f>
        <v>130.0</v>
      </c>
    </row>
    <row r="63">
      <c r="E63" s="10" t="inlineStr">
        <is>
          <t>Nutzwert (Gewicht Probe)</t>
        </is>
      </c>
      <c r="F63" s="12">
        <f>IF(F62=0,"nicht bewertet",F61/F62)</f>
        <v>0.9</v>
      </c>
      <c r="G63" s="12">
        <f>IF(G62=0,"nicht bewertet",G61/G62)</f>
        <v>0.7846153846153846</v>
      </c>
      <c r="H63" s="12">
        <f>IF(H62=0,"nicht bewertet",H61/H62)</f>
        <v>0.9</v>
      </c>
    </row>
    <row r="64">
      <c r="E64" s="10" t="inlineStr">
        <is>
          <t>Ergebnis</t>
        </is>
      </c>
      <c r="F64" s="13" t="str">
        <f>IF(F56&gt;0,"scheidet aus (K.o.)",IF(F57&gt;0,"K.o. noch offen","im Vergleich"))</f>
        <v>im Vergleich</v>
      </c>
      <c r="G64" s="13" t="str">
        <f>IF(G56&gt;0,"scheidet aus (K.o.)",IF(G57&gt;0,"K.o. noch offen","im Vergleich"))</f>
        <v>im Vergleich</v>
      </c>
      <c r="H64" s="13" t="str">
        <f>IF(H56&gt;0,"scheidet aus (K.o.)",IF(H57&gt;0,"K.o. noch offen","im Vergleich"))</f>
        <v>scheidet aus (K.o.)</v>
      </c>
    </row>
    <row r="65">
      <c r="E65" s="10" t="inlineStr">
        <is>
          <t>Hilfswert: Nutzwert der Angebote im Vergleich (Gewicht)</t>
        </is>
      </c>
      <c r="F65" s="14">
        <f>IF(AND(F64="im Vergleich",ISNUMBER(F60)),F60,0)</f>
        <v>0.852112676056338</v>
      </c>
      <c r="G65" s="14">
        <f>IF(AND(G64="im Vergleich",ISNUMBER(G60)),G60,0)</f>
        <v>0.8802816901408451</v>
      </c>
      <c r="H65" s="14">
        <f>IF(AND(H64="im Vergleich",ISNUMBER(H60)),H60,0)</f>
        <v>0.0</v>
      </c>
    </row>
    <row r="66">
      <c r="E66" s="10" t="inlineStr">
        <is>
          <t>Abstand zum höchsten Nutzwert im Vergleich (Prozentpunkte, Gewicht)</t>
        </is>
      </c>
      <c r="F66" s="15">
        <f>IF(OR(F64&lt;&gt;"im Vergleich",NOT(ISNUMBER(F60))),"–",ROUND((MAX($F$65:$H$65)-F60)*100,1))</f>
        <v>2.8</v>
      </c>
      <c r="G66" s="15">
        <f>IF(OR(G64&lt;&gt;"im Vergleich",NOT(ISNUMBER(G60))),"–",ROUND((MAX($F$65:$H$65)-G60)*100,1))</f>
        <v>0.0</v>
      </c>
      <c r="H66" s="15" t="str">
        <f>IF(OR(H64&lt;&gt;"im Vergleich",NOT(ISNUMBER(H60))),"–",ROUND((MAX($F$65:$H$65)-H60)*100,1))</f>
        <v>–</v>
      </c>
    </row>
    <row r="67">
      <c r="E67" s="10" t="inlineStr">
        <is>
          <t>Einordnung gegen die Schwelle</t>
        </is>
      </c>
      <c r="F67" s="13" t="str">
        <f>IF(F66="–","–",IF(F66=0,"höchster Nutzwert",IF(F66&lt;=$F$68,"gleichauf (bis Schwelle)","dahinter")))</f>
        <v>gleichauf (bis Schwelle)</v>
      </c>
      <c r="G67" s="13" t="str">
        <f>IF(G66="–","–",IF(G66=0,"höchster Nutzwert",IF(G66&lt;=$F$68,"gleichauf (bis Schwelle)","dahinter")))</f>
        <v>höchster Nutzwert</v>
      </c>
      <c r="H67" s="13" t="str">
        <f>IF(H66="–","–",IF(H66=0,"höchster Nutzwert",IF(H66&lt;=$F$68,"gleichauf (bis Schwelle)","dahinter")))</f>
        <v>–</v>
      </c>
    </row>
    <row r="68">
      <c r="E68" s="10" t="inlineStr">
        <is>
          <t>Schwelle für „gleichauf“ (Prozentpunkte, vorher festlegen)</t>
        </is>
      </c>
      <c r="F68" s="16" t="n">
        <v>5</v>
      </c>
    </row>
    <row r="70" ht="44" customHeight="1">
      <c r="A70" s="2" t="inlineStr">
        <is>
          <t>Lesen: Erst K.o., dann Nutzwert. Ein Angebot mit nicht erfülltem K.o. scheidet aus, auch wenn es den höchsten Nutzwert hat. Liegen Angebote innerhalb der Schwelle, sind sie gleichauf: Dann entscheidet, was Sie vorher für den Gleichstand festgelegt haben (etwa Preis oder Gegenprobe). Kippt die Reihenfolge zwischen den beiden Gewichtungen, liegt die Entscheidung in der Frage, welche Gruppe Ihnen wichtiger ist, nicht in der Zahl.</t>
        </is>
      </c>
    </row>
  </sheetData>
  <mergeCells count="4">
    <mergeCell ref="A1:I1"/>
    <mergeCell ref="A70:I70"/>
    <mergeCell ref="A3:I3"/>
    <mergeCell ref="A2:I2"/>
  </mergeCells>
  <dataValidations count="2">
    <dataValidation sqref="D6:E54" showDropDown="0" showInputMessage="0" showErrorMessage="1" allowBlank="1" errorTitle="Gewicht" error="Bitte 1, 2 oder 3 eingeben." type="whole" errorStyle="stop" operator="between">
      <formula1>1</formula1>
      <formula2>3</formula2>
    </dataValidation>
    <dataValidation sqref="F6:H54" showDropDown="0" showInputMessage="0" showErrorMessage="1" allowBlank="1" errorTitle="Bewertung" error="Bitte 0, 1 oder 2 eingeben oder das Feld leer lassen." type="whole" errorStyle="stop" operator="between">
      <formula1>0</formula1>
      <formula2>2</formula2>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F36"/>
  <sheetViews>
    <sheetView zoomScale="100" workbookViewId="0">
      <selection activeCell="A1" sqref="A1"/>
    </sheetView>
  </sheetViews>
  <sheetFormatPr baseColWidth="8" defaultRowHeight="15"/>
  <cols>
    <col width="3" customWidth="1" min="1" max="1"/>
    <col width="52" customWidth="1" min="2" max="2"/>
    <col width="16" customWidth="1" min="3" max="3"/>
    <col width="16" customWidth="1" min="4" max="4"/>
    <col width="16" customWidth="1" min="5" max="5"/>
    <col width="16" customWidth="1" min="6" max="6"/>
  </cols>
  <sheetData>
    <row r="1">
      <c r="A1" s="1" t="inlineStr">
        <is>
          <t>Kosten über drei Jahre</t>
        </is>
      </c>
    </row>
    <row r="2" ht="44" customHeight="1">
      <c r="A2" s="3" t="inlineStr">
        <is>
          <t>Beträge netto aus den Angeboten. Beispielwerte aus dem erfundenen Fall (sieben Nutzer). Euro je Prozentpunkt Nutzwert = Kosten über drei Jahre geteilt durch den Nutzwert in Prozentpunkten (Gewichtung aus Spalte „Gewicht“).</t>
        </is>
      </c>
    </row>
    <row r="3">
      <c r="A3" s="2" t="inlineStr">
        <is>
          <t>Stand November 2026 · https://ratg.de/kanzleisoftware-auswaehlen/ · Quelle: ratg.de</t>
        </is>
      </c>
    </row>
    <row r="5">
      <c r="A5" s="5" t="inlineStr"/>
      <c r="B5" s="5" t="inlineStr">
        <is>
          <t>Angabe</t>
        </is>
      </c>
      <c r="C5" s="13" t="str">
        <f>Bewertung!F5</f>
        <v>Angebot A</v>
      </c>
      <c r="D5" s="13" t="str">
        <f>Bewertung!G5</f>
        <v>Angebot B</v>
      </c>
      <c r="E5" s="13" t="str">
        <f>Bewertung!H5</f>
        <v>Angebot C</v>
      </c>
    </row>
    <row r="6">
      <c r="B6" s="6" t="inlineStr">
        <is>
          <t>Preis je Nutzer und Monat (€)</t>
        </is>
      </c>
      <c r="C6" s="17" t="n">
        <v>115</v>
      </c>
      <c r="D6" s="17" t="n">
        <v>98</v>
      </c>
      <c r="E6" s="17" t="n">
        <v>85</v>
      </c>
    </row>
    <row r="7">
      <c r="B7" s="6" t="inlineStr">
        <is>
          <t>Zahl der Nutzer</t>
        </is>
      </c>
      <c r="C7" s="16" t="n">
        <v>7</v>
      </c>
      <c r="D7" s="16" t="n">
        <v>7</v>
      </c>
      <c r="E7" s="16" t="n">
        <v>7</v>
      </c>
    </row>
    <row r="8">
      <c r="B8" s="6" t="inlineStr">
        <is>
          <t>Sonstige laufende Kosten im Jahr (€), z. B. Server, IT-Betreuung, Speicher, KI</t>
        </is>
      </c>
      <c r="C8" s="17" t="n">
        <v>0</v>
      </c>
      <c r="D8" s="17" t="n">
        <v>600</v>
      </c>
      <c r="E8" s="17" t="n">
        <v>2400</v>
      </c>
    </row>
    <row r="9">
      <c r="B9" s="6" t="inlineStr">
        <is>
          <t>Einrichtung (€, einmalig)</t>
        </is>
      </c>
      <c r="C9" s="17" t="n">
        <v>3500</v>
      </c>
      <c r="D9" s="17" t="n">
        <v>2000</v>
      </c>
      <c r="E9" s="17" t="n">
        <v>5000</v>
      </c>
    </row>
    <row r="10">
      <c r="B10" s="6" t="inlineStr">
        <is>
          <t>Datenübernahme (€, einmalig)</t>
        </is>
      </c>
      <c r="C10" s="17" t="n">
        <v>4800</v>
      </c>
      <c r="D10" s="17" t="n">
        <v>6500</v>
      </c>
      <c r="E10" s="17" t="n">
        <v>3000</v>
      </c>
    </row>
    <row r="11">
      <c r="B11" s="6" t="inlineStr">
        <is>
          <t>Schulung (€, einmalig)</t>
        </is>
      </c>
      <c r="C11" s="17" t="n">
        <v>1500</v>
      </c>
      <c r="D11" s="17" t="n">
        <v>1200</v>
      </c>
      <c r="E11" s="17" t="n">
        <v>1800</v>
      </c>
    </row>
    <row r="12">
      <c r="B12" s="6" t="inlineStr">
        <is>
          <t>Entgelt für Export oder Wechsel beim Ausstieg (€); Cloud-Dienste ab 12.01.2027 ohne Wechselentgelt, Entgelte bei vorzeitiger Kündigung gesondert</t>
        </is>
      </c>
      <c r="C12" s="17" t="n">
        <v>0</v>
      </c>
      <c r="D12" s="17" t="n">
        <v>0</v>
      </c>
      <c r="E12" s="17" t="n">
        <v>1500</v>
      </c>
    </row>
    <row r="14">
      <c r="A14" s="5" t="inlineStr"/>
      <c r="B14" s="5" t="inlineStr">
        <is>
          <t>Ergebnis</t>
        </is>
      </c>
    </row>
    <row r="15">
      <c r="B15" s="18" t="inlineStr">
        <is>
          <t>Laufende Kosten im Jahr (€)</t>
        </is>
      </c>
      <c r="C15" s="19">
        <f>C6*C7*12+C8</f>
        <v>9660.0</v>
      </c>
      <c r="D15" s="19">
        <f>D6*D7*12+D8</f>
        <v>8832.0</v>
      </c>
      <c r="E15" s="19">
        <f>E6*E7*12+E8</f>
        <v>9540.0</v>
      </c>
    </row>
    <row r="16">
      <c r="B16" s="18" t="inlineStr">
        <is>
          <t>Kosten über drei Jahre einschließlich Ausstieg (€)</t>
        </is>
      </c>
      <c r="C16" s="19">
        <f>C15*3+C9+C10+C11+C12</f>
        <v>38780.0</v>
      </c>
      <c r="D16" s="19">
        <f>D15*3+D9+D10+D11+D12</f>
        <v>36196.0</v>
      </c>
      <c r="E16" s="19">
        <f>E15*3+E9+E10+E11+E12</f>
        <v>39920.0</v>
      </c>
    </row>
    <row r="17">
      <c r="B17" s="18" t="inlineStr">
        <is>
          <t>Euro je Prozentpunkt Nutzwert (Gewicht)</t>
        </is>
      </c>
      <c r="C17" s="19">
        <f>IF(ISNUMBER(Bewertung!F60),C16/(Bewertung!F60*100),"–")</f>
        <v>455.104132231405</v>
      </c>
      <c r="D17" s="19">
        <f>IF(ISNUMBER(Bewertung!G60),D16/(Bewertung!G60*100),"–")</f>
        <v>411.18656</v>
      </c>
      <c r="E17" s="19">
        <f>IF(ISNUMBER(Bewertung!H60),E16/(Bewertung!H60*100),"–")</f>
        <v>464.64262295081966</v>
      </c>
    </row>
    <row r="18">
      <c r="B18" s="18" t="inlineStr">
        <is>
          <t>Ergebnis aus der Bewertung</t>
        </is>
      </c>
      <c r="C18" s="13" t="str">
        <f>Bewertung!F64</f>
        <v>im Vergleich</v>
      </c>
      <c r="D18" s="13" t="str">
        <f>Bewertung!G64</f>
        <v>im Vergleich</v>
      </c>
      <c r="E18" s="13" t="str">
        <f>Bewertung!H64</f>
        <v>scheidet aus (K.o.)</v>
      </c>
    </row>
    <row r="20" ht="30" customHeight="1">
      <c r="A20" s="2" t="inlineStr">
        <is>
          <t>Nicht enthalten: Hardware und Kosten des alten Systems bis zum Stichtag. Ihre eigene Arbeitszeit steht unten getrennt, weil sie für alle Angebote etwa gleich ist. Ein Angebot, das wegen K.o. ausscheidet, wird hier nur zum Vergleich gezeigt.</t>
        </is>
      </c>
    </row>
    <row r="22">
      <c r="A22" s="5" t="inlineStr"/>
      <c r="B22" s="5" t="inlineStr">
        <is>
          <t>Eigene Arbeitszeit (Schätzung, Stunden)</t>
        </is>
      </c>
      <c r="C22" s="5" t="inlineStr">
        <is>
          <t>Fall: Berufsträger</t>
        </is>
      </c>
      <c r="D22" s="5" t="inlineStr">
        <is>
          <t>Fall: Büro</t>
        </is>
      </c>
      <c r="E22" s="5" t="inlineStr">
        <is>
          <t>10 Berufsträger: Berufsträger</t>
        </is>
      </c>
      <c r="F22" s="5" t="inlineStr">
        <is>
          <t>10 Berufsträger: Büro</t>
        </is>
      </c>
    </row>
    <row r="23">
      <c r="B23" s="6" t="inlineStr">
        <is>
          <t>Bestand zählen, alten Vertrag lesen</t>
        </is>
      </c>
      <c r="C23" s="16" t="n">
        <v>1</v>
      </c>
      <c r="D23" s="16" t="n">
        <v>6</v>
      </c>
      <c r="E23" s="16" t="n">
        <v>2</v>
      </c>
      <c r="F23" s="16" t="n">
        <v>12</v>
      </c>
    </row>
    <row r="24">
      <c r="B24" s="6" t="inlineStr">
        <is>
          <t>Lastenheft, Stufen und beide Gewichtungen festlegen</t>
        </is>
      </c>
      <c r="C24" s="16" t="n">
        <v>12</v>
      </c>
      <c r="D24" s="16" t="n">
        <v>4</v>
      </c>
      <c r="E24" s="16" t="n">
        <v>38</v>
      </c>
      <c r="F24" s="16" t="n">
        <v>8</v>
      </c>
    </row>
    <row r="25">
      <c r="B25" s="6" t="inlineStr">
        <is>
          <t>Anfrage an Anbieter, Antworten auswerten</t>
        </is>
      </c>
      <c r="C25" s="16" t="n">
        <v>3</v>
      </c>
      <c r="D25" s="16" t="n">
        <v>10</v>
      </c>
      <c r="E25" s="16" t="n">
        <v>6</v>
      </c>
      <c r="F25" s="16" t="n">
        <v>20</v>
      </c>
    </row>
    <row r="26">
      <c r="B26" s="6" t="inlineStr">
        <is>
          <t>Testdrehbuch in drei Testzugängen</t>
        </is>
      </c>
      <c r="C26" s="16" t="n">
        <v>10</v>
      </c>
      <c r="D26" s="16" t="n">
        <v>12</v>
      </c>
      <c r="E26" s="16" t="n">
        <v>16</v>
      </c>
      <c r="F26" s="16" t="n">
        <v>24</v>
      </c>
    </row>
    <row r="27">
      <c r="B27" s="6" t="inlineStr">
        <is>
          <t>Entscheidung, Verträge prüfen, unterschreiben</t>
        </is>
      </c>
      <c r="C27" s="16" t="n">
        <v>6</v>
      </c>
      <c r="D27" s="16" t="n">
        <v>2</v>
      </c>
      <c r="E27" s="16" t="n">
        <v>16</v>
      </c>
      <c r="F27" s="16" t="n">
        <v>2</v>
      </c>
    </row>
    <row r="28">
      <c r="B28" s="6" t="inlineStr">
        <is>
          <t>Einrichtung, Vorlagen, Probeübernahme prüfen</t>
        </is>
      </c>
      <c r="C28" s="16" t="n">
        <v>4</v>
      </c>
      <c r="D28" s="16" t="n">
        <v>24</v>
      </c>
      <c r="E28" s="16" t="n">
        <v>8</v>
      </c>
      <c r="F28" s="16" t="n">
        <v>48</v>
      </c>
    </row>
    <row r="29">
      <c r="B29" s="6" t="inlineStr">
        <is>
          <t>Abnahme mit Stichproben, Mängel nachhalten</t>
        </is>
      </c>
      <c r="C29" s="16" t="n">
        <v>2</v>
      </c>
      <c r="D29" s="16" t="n">
        <v>12</v>
      </c>
      <c r="E29" s="16" t="n">
        <v>4</v>
      </c>
      <c r="F29" s="16" t="n">
        <v>24</v>
      </c>
    </row>
    <row r="30">
      <c r="B30" s="6" t="inlineStr">
        <is>
          <t>Schulung je Rolle</t>
        </is>
      </c>
      <c r="C30" s="16" t="n">
        <v>12</v>
      </c>
      <c r="D30" s="16" t="n">
        <v>24</v>
      </c>
      <c r="E30" s="16" t="n">
        <v>40</v>
      </c>
      <c r="F30" s="16" t="n">
        <v>90</v>
      </c>
    </row>
    <row r="31">
      <c r="B31" s="18" t="inlineStr">
        <is>
          <t>Stunden zusammen</t>
        </is>
      </c>
      <c r="C31" s="11">
        <f>SUM(C23:C30)</f>
        <v>50.0</v>
      </c>
      <c r="D31" s="11">
        <f>SUM(D23:D30)</f>
        <v>94.0</v>
      </c>
      <c r="E31" s="11">
        <f>SUM(E23:E30)</f>
        <v>130.0</v>
      </c>
      <c r="F31" s="11">
        <f>SUM(F23:F30)</f>
        <v>228.0</v>
      </c>
    </row>
    <row r="32">
      <c r="B32" s="18" t="inlineStr">
        <is>
          <t>Wert je Stunde (€)</t>
        </is>
      </c>
      <c r="C32" s="17" t="n">
        <v>167</v>
      </c>
      <c r="D32" s="17" t="n">
        <v>27</v>
      </c>
      <c r="E32" s="17" t="n">
        <v>167</v>
      </c>
      <c r="F32" s="17" t="n">
        <v>27</v>
      </c>
    </row>
    <row r="33">
      <c r="B33" s="18" t="inlineStr">
        <is>
          <t>Wert der Stunden (€)</t>
        </is>
      </c>
      <c r="C33" s="19">
        <f>C31*C32</f>
        <v>8350.0</v>
      </c>
      <c r="D33" s="19">
        <f>D31*D32</f>
        <v>2538.0</v>
      </c>
      <c r="E33" s="19">
        <f>E31*E32</f>
        <v>21710.0</v>
      </c>
      <c r="F33" s="19">
        <f>F31*F32</f>
        <v>6156.0</v>
      </c>
    </row>
    <row r="34">
      <c r="B34" s="18" t="inlineStr">
        <is>
          <t>Eigene Arbeitszeit zusammen (€)</t>
        </is>
      </c>
      <c r="C34" s="19">
        <f>C33+D33</f>
        <v>10888.0</v>
      </c>
      <c r="E34" s="19">
        <f>E33+F33</f>
        <v>27866.0</v>
      </c>
    </row>
    <row r="36" ht="58" customHeight="1">
      <c r="A36" s="2" t="inlineStr">
        <is>
          <t>Annahmen: Fall mit drei Berufsträgern und vier Mitarbeitenden (sieben Nutzer); Beispiel mit zehn Berufsträgern und 15 Mitarbeitenden (25 Nutzer), Arbeitsgruppe aus drei Berufsträgern, eine Sitzung aller. Wert je Stunde nach dem Beitrag zur Stundensatz-Kalkulation auf ratg.de: 167 € für Berufsträger (Zielsatz, nicht Mindestsatz); 27 € für das Büro = 23.520 € Personalkosten einer Fachangestellten halbtags im Jahr geteilt durch 876 Stunden (219 Arbeitstage × 4 Stunden). Ersetzen Sie die Werte durch Ihre.</t>
        </is>
      </c>
    </row>
  </sheetData>
  <mergeCells count="5">
    <mergeCell ref="A2:F2"/>
    <mergeCell ref="A36:F36"/>
    <mergeCell ref="A1:F1"/>
    <mergeCell ref="A3:F3"/>
    <mergeCell ref="A20:F20"/>
  </mergeCell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I18"/>
  <sheetViews>
    <sheetView zoomScale="100" workbookViewId="0">
      <pane ySplit="5" topLeftCell="A6" activePane="bottomLeft" state="frozen"/>
      <selection pane="bottomLeft" activeCell="A1" sqref="A1"/>
    </sheetView>
  </sheetViews>
  <sheetFormatPr baseColWidth="8" defaultRowHeight="15"/>
  <cols>
    <col width="6" customWidth="1" min="1" max="1"/>
    <col width="14" customWidth="1" min="2" max="2"/>
    <col width="36" customWidth="1" min="3" max="3"/>
    <col width="40" customWidth="1" min="4" max="4"/>
    <col width="40" customWidth="1" min="5" max="5"/>
    <col width="13" customWidth="1" min="6" max="6"/>
    <col width="13" customWidth="1" min="7" max="7"/>
    <col width="13" customWidth="1" min="8" max="8"/>
    <col width="34" customWidth="1" min="9" max="9"/>
  </cols>
  <sheetData>
    <row r="1">
      <c r="A1" s="1" t="inlineStr">
        <is>
          <t>Testdrehbuch: elf Testfälle mit erfundenen Testakten</t>
        </is>
      </c>
    </row>
    <row r="2" ht="44" customHeight="1">
      <c r="A2" s="3" t="inlineStr">
        <is>
          <t>Je Angebot durchspielen, Ergebnis eintragen: bestanden, teilweise, nicht bestanden. Nur erfundene Daten verwenden. Was der Testzugang nicht zeigen kann (etwa beA), lassen Sie sich vom Anbieter vorführen und vermerken das.</t>
        </is>
      </c>
    </row>
    <row r="3">
      <c r="A3" s="2" t="inlineStr">
        <is>
          <t>Stand November 2026 · https://ratg.de/kanzleisoftware-auswaehlen/ · Quelle: ratg.de</t>
        </is>
      </c>
    </row>
    <row r="5">
      <c r="A5" s="5" t="inlineStr">
        <is>
          <t>Nr.</t>
        </is>
      </c>
      <c r="B5" s="5" t="inlineStr">
        <is>
          <t>Anforderungen</t>
        </is>
      </c>
      <c r="C5" s="5" t="inlineStr">
        <is>
          <t>Vorbereitung / Testakte</t>
        </is>
      </c>
      <c r="D5" s="5" t="inlineStr">
        <is>
          <t>Schritte</t>
        </is>
      </c>
      <c r="E5" s="5" t="inlineStr">
        <is>
          <t>Erwartetes Ergebnis</t>
        </is>
      </c>
      <c r="F5" s="5" t="inlineStr">
        <is>
          <t>Angebot A</t>
        </is>
      </c>
      <c r="G5" s="5" t="inlineStr">
        <is>
          <t>Angebot B</t>
        </is>
      </c>
      <c r="H5" s="5" t="inlineStr">
        <is>
          <t>Angebot C</t>
        </is>
      </c>
      <c r="I5" s="5" t="inlineStr">
        <is>
          <t>Bemerkung</t>
        </is>
      </c>
    </row>
    <row r="6">
      <c r="A6" s="6" t="inlineStr">
        <is>
          <t>T01</t>
        </is>
      </c>
      <c r="B6" s="6" t="inlineStr">
        <is>
          <t>A07, A08</t>
        </is>
      </c>
      <c r="C6" s="6" t="inlineStr">
        <is>
          <t>Testakte 1 „Mängel am Neubau“: Mandantin Familie Beispiel gegen „Muster Bau GmbH“. Vorher als Altbestand eine abgeschlossene Akte anlegen, in der „Muster-Bau GmbH“ Gegner ist (bearbeitet von einem ausgeschiedenen Kollegen).</t>
        </is>
      </c>
      <c r="D6" s="6" t="inlineStr">
        <is>
          <t>Neue Akte anlegen, Kollisionsprüfung starten; eingescanntes Gutachten ablegen und nach einem Wort daraus suchen.</t>
        </is>
      </c>
      <c r="E6" s="6" t="inlineStr">
        <is>
          <t>Treffer auf die Altakte mit Hinweis auf die ähnliche Schreibweise; Gutachten wird über die Suche gefunden.</t>
        </is>
      </c>
      <c r="F6" s="7" t="inlineStr">
        <is>
          <t>bestanden</t>
        </is>
      </c>
      <c r="G6" s="7" t="inlineStr">
        <is>
          <t>bestanden</t>
        </is>
      </c>
      <c r="H6" s="7" t="inlineStr">
        <is>
          <t>bestanden</t>
        </is>
      </c>
      <c r="I6" s="7" t="n"/>
    </row>
    <row r="7">
      <c r="A7" s="6" t="inlineStr">
        <is>
          <t>T02</t>
        </is>
      </c>
      <c r="B7" s="6" t="inlineStr">
        <is>
          <t>A01, A02, A04, A05</t>
        </is>
      </c>
      <c r="C7" s="6" t="inlineStr">
        <is>
          <t>Testakte 1</t>
        </is>
      </c>
      <c r="D7" s="6" t="inlineStr">
        <is>
          <t>Zwei Fristen mit Vorfrist eintragen, eine verlegen, eine streichen; Tagesliste der Eingaben und Liste aller offenen Fristen ausgeben.</t>
        </is>
      </c>
      <c r="E7" s="6" t="inlineStr">
        <is>
          <t>Protokoll zeigt alle Schritte mit Person und Zeit; beide Listen lassen sich ohne Programm öffnen.</t>
        </is>
      </c>
      <c r="F7" s="7" t="inlineStr">
        <is>
          <t>bestanden</t>
        </is>
      </c>
      <c r="G7" s="7" t="inlineStr">
        <is>
          <t>bestanden</t>
        </is>
      </c>
      <c r="H7" s="7" t="inlineStr">
        <is>
          <t>bestanden</t>
        </is>
      </c>
      <c r="I7" s="7" t="n"/>
    </row>
    <row r="8">
      <c r="A8" s="6" t="inlineStr">
        <is>
          <t>T03</t>
        </is>
      </c>
      <c r="B8" s="6" t="inlineStr">
        <is>
          <t>B01, B02, B06, B07</t>
        </is>
      </c>
      <c r="C8" s="6" t="inlineStr">
        <is>
          <t>Testpostfach oder Vorführung durch den Anbieter (keine echten Postfächer, keine echten Mandatsdaten)</t>
        </is>
      </c>
      <c r="D8" s="6" t="inlineStr">
        <is>
          <t>Testeingang abholen, der Akte zuordnen, eEB abgeben, Nachricht mit Prüfprotokoll ablegen; Anmeldung einer Mitarbeiterin zeigen.</t>
        </is>
      </c>
      <c r="E8" s="6" t="inlineStr">
        <is>
          <t>Eingang mit Prüfprotokoll an der Akte, eEB dokumentiert, keine geteilte Karte oder PIN.</t>
        </is>
      </c>
      <c r="F8" s="7" t="inlineStr">
        <is>
          <t>bestanden</t>
        </is>
      </c>
      <c r="G8" s="7" t="inlineStr">
        <is>
          <t>bestanden</t>
        </is>
      </c>
      <c r="H8" s="7" t="inlineStr">
        <is>
          <t>bestanden</t>
        </is>
      </c>
      <c r="I8" s="7" t="n"/>
    </row>
    <row r="9">
      <c r="A9" s="6" t="inlineStr">
        <is>
          <t>T04</t>
        </is>
      </c>
      <c r="B9" s="6" t="inlineStr">
        <is>
          <t>A03, B03, B04, B05</t>
        </is>
      </c>
      <c r="C9" s="6" t="inlineStr">
        <is>
          <t>Testakte 1, Klageschrift mit zwei Anlagen</t>
        </is>
      </c>
      <c r="D9" s="6" t="inlineStr">
        <is>
          <t>PDF und XJustiz-Datensatz erzeugen, Ausgang (Testumgebung oder Vorführung), Frist vor Eingang der Bestätigung streichen wollen.</t>
        </is>
      </c>
      <c r="E9" s="6" t="inlineStr">
        <is>
          <t>Datensatz mit Gericht, Aktenzeichen, Parteien; Eingangsbestätigung mit Dateinamen an der Akte; Streichen vorher gesperrt oder gewarnt.</t>
        </is>
      </c>
      <c r="F9" s="7" t="inlineStr">
        <is>
          <t>teilweise</t>
        </is>
      </c>
      <c r="G9" s="7" t="inlineStr">
        <is>
          <t>bestanden</t>
        </is>
      </c>
      <c r="H9" s="7" t="inlineStr">
        <is>
          <t>bestanden</t>
        </is>
      </c>
      <c r="I9" s="7" t="inlineStr">
        <is>
          <t>A: Frist ließ sich vor der Eingangsbestätigung streichen, nur Hinweis im Protokoll.</t>
        </is>
      </c>
    </row>
    <row r="10">
      <c r="A10" s="6" t="inlineStr">
        <is>
          <t>T05</t>
        </is>
      </c>
      <c r="B10" s="6" t="inlineStr">
        <is>
          <t>A06</t>
        </is>
      </c>
      <c r="C10" s="6" t="inlineStr">
        <is>
          <t>Testakte 1; Abwesenheit von Rechtsanwalt W. eintragen, Vertretung Rechtsanwältin P.</t>
        </is>
      </c>
      <c r="D10" s="6" t="inlineStr">
        <is>
          <t>Als Vertretung anmelden und Fristen und Eingänge der Abwesenheit aufrufen.</t>
        </is>
      </c>
      <c r="E10" s="6" t="inlineStr">
        <is>
          <t>Vertretung sieht alle Fristen und neuen Eingänge des Abwesenden.</t>
        </is>
      </c>
      <c r="F10" s="7" t="inlineStr">
        <is>
          <t>bestanden</t>
        </is>
      </c>
      <c r="G10" s="7" t="inlineStr">
        <is>
          <t>bestanden</t>
        </is>
      </c>
      <c r="H10" s="7" t="inlineStr">
        <is>
          <t>bestanden</t>
        </is>
      </c>
      <c r="I10" s="7" t="n"/>
    </row>
    <row r="11">
      <c r="A11" s="6" t="inlineStr">
        <is>
          <t>T06</t>
        </is>
      </c>
      <c r="B11" s="6" t="inlineStr">
        <is>
          <t>C01, C02, C03, C07</t>
        </is>
      </c>
      <c r="C11" s="6" t="inlineStr">
        <is>
          <t>Testakte 1 (Gegenstandswert 40.000 €), Testakte 2 mit Prozesskostenhilfe, Testakte 3 mit der Mandantin Beispiel Wohnbau GmbH</t>
        </is>
      </c>
      <c r="D11" s="6" t="inlineStr">
        <is>
          <t>Vorschussrechnung und Schlussrechnung; E-Rechnung an die Beispiel Wohnbau GmbH (Mandantin der Testakte 3); eingehende Test-E-Rechnung einlesen; Zahlung der Gegnerin als Fremdgeld buchen.</t>
        </is>
      </c>
      <c r="E11" s="6" t="inlineStr">
        <is>
          <t>Gebühren nach aktueller Tabelle; E-Rechnung besteht die Prüfung im Validator; Original-XML der Eingangsrechnung gespeichert; offenes Fremdgeld mit Datum angezeigt.</t>
        </is>
      </c>
      <c r="F11" s="7" t="inlineStr">
        <is>
          <t>bestanden</t>
        </is>
      </c>
      <c r="G11" s="7" t="inlineStr">
        <is>
          <t>bestanden</t>
        </is>
      </c>
      <c r="H11" s="7" t="inlineStr">
        <is>
          <t>bestanden</t>
        </is>
      </c>
      <c r="I11" s="7" t="n"/>
    </row>
    <row r="12">
      <c r="A12" s="6" t="inlineStr">
        <is>
          <t>T07</t>
        </is>
      </c>
      <c r="B12" s="6" t="inlineStr">
        <is>
          <t>C04, C05</t>
        </is>
      </c>
      <c r="C12" s="6" t="inlineStr">
        <is>
          <t>Testakte 1</t>
        </is>
      </c>
      <c r="D12" s="6" t="inlineStr">
        <is>
          <t>Drei Zeiteinträge erfassen, in eine Rechnung übernehmen, Buchungsexport an die Steuerberatung.</t>
        </is>
      </c>
      <c r="E12" s="6" t="inlineStr">
        <is>
          <t>Zeiten stehen auf der Rechnung; Steuerberatung bestätigt, dass sie den Export einlesen kann.</t>
        </is>
      </c>
      <c r="F12" s="7" t="inlineStr">
        <is>
          <t>bestanden</t>
        </is>
      </c>
      <c r="G12" s="7" t="inlineStr">
        <is>
          <t>bestanden</t>
        </is>
      </c>
      <c r="H12" s="7" t="inlineStr">
        <is>
          <t>bestanden</t>
        </is>
      </c>
      <c r="I12" s="7" t="n"/>
    </row>
    <row r="13">
      <c r="A13" s="6" t="inlineStr">
        <is>
          <t>T08</t>
        </is>
      </c>
      <c r="B13" s="6" t="inlineStr">
        <is>
          <t>C06, D01, D02, D08</t>
        </is>
      </c>
      <c r="C13" s="6" t="inlineStr">
        <is>
          <t>Testakten 1 und 2 nach T01 bis T07</t>
        </is>
      </c>
      <c r="D13" s="6" t="inlineStr">
        <is>
          <t>Vollständigen Export anfordern und auf einem anderen Rechner öffnen; eine Testakte über die Schnittstelle lesen.</t>
        </is>
      </c>
      <c r="E13" s="6" t="inlineStr">
        <is>
          <t>Akten, Adressen, Beteiligte, Dokumente, Fristen mit Verlauf, Notizen, beA-Nachrichten, Rechnungen vorhanden und lesbar; Felder beschrieben; Zugriff über die Schnittstelle protokolliert.</t>
        </is>
      </c>
      <c r="F13" s="7" t="inlineStr">
        <is>
          <t>bestanden</t>
        </is>
      </c>
      <c r="G13" s="7" t="inlineStr">
        <is>
          <t>bestanden</t>
        </is>
      </c>
      <c r="H13" s="7" t="inlineStr">
        <is>
          <t>nicht bestanden</t>
        </is>
      </c>
      <c r="I13" s="7" t="inlineStr">
        <is>
          <t>C: Export ohne Fristverlauf und ohne beA-Prüfprotokolle; Dokumente nur als Sammeldatei.</t>
        </is>
      </c>
    </row>
    <row r="14">
      <c r="A14" s="6" t="inlineStr">
        <is>
          <t>T09</t>
        </is>
      </c>
      <c r="B14" s="6" t="inlineStr">
        <is>
          <t>E05, E06</t>
        </is>
      </c>
      <c r="C14" s="6" t="inlineStr">
        <is>
          <t>Testzugang mit drei Rollen (Anwalt, Fachangestellte, Auszubildende)</t>
        </is>
      </c>
      <c r="D14" s="6" t="inlineStr">
        <is>
          <t>Als Auszubildende anmelden; Unterstützung um Zugriff bitten.</t>
        </is>
      </c>
      <c r="E14" s="6" t="inlineStr">
        <is>
          <t>Auszubildende sieht keine Abrechnung; Anmeldung nur mit zweitem Faktor; Zugriff der Unterstützung erst nach Freigabe, protokolliert.</t>
        </is>
      </c>
      <c r="F14" s="7" t="inlineStr">
        <is>
          <t>bestanden</t>
        </is>
      </c>
      <c r="G14" s="7" t="inlineStr">
        <is>
          <t>bestanden</t>
        </is>
      </c>
      <c r="H14" s="7" t="inlineStr">
        <is>
          <t>bestanden</t>
        </is>
      </c>
      <c r="I14" s="7" t="n"/>
    </row>
    <row r="15">
      <c r="A15" s="6" t="inlineStr">
        <is>
          <t>T10</t>
        </is>
      </c>
      <c r="B15" s="6" t="inlineStr">
        <is>
          <t>F01 bis F05</t>
        </is>
      </c>
      <c r="C15" s="6" t="inlineStr">
        <is>
          <t>Testakte 1 (nur erfundene Daten)</t>
        </is>
      </c>
      <c r="D15" s="6" t="inlineStr">
        <is>
          <t>Zusammenfassung des Gutachtens erzeugen; Testfrage zur Gewährleistungsfrist stellen; KI für die Rolle Auszubildende abschalten.</t>
        </is>
      </c>
      <c r="E15" s="6" t="inlineStr">
        <is>
          <t>Entwurf gekennzeichnet; Antwort mit prüfbaren Fundstellen; Funktion für die Rolle abgeschaltet; Speicherdauer schriftlich genannt.</t>
        </is>
      </c>
      <c r="F15" s="7" t="inlineStr">
        <is>
          <t>bestanden</t>
        </is>
      </c>
      <c r="G15" s="7" t="inlineStr">
        <is>
          <t>bestanden</t>
        </is>
      </c>
      <c r="H15" s="7" t="inlineStr">
        <is>
          <t>bestanden</t>
        </is>
      </c>
      <c r="I15" s="7" t="n"/>
    </row>
    <row r="16">
      <c r="A16" s="6" t="inlineStr">
        <is>
          <t>T11</t>
        </is>
      </c>
      <c r="B16" s="6" t="inlineStr">
        <is>
          <t>A09, A10</t>
        </is>
      </c>
      <c r="C16" s="6" t="inlineStr">
        <is>
          <t>Testakte 1; eine Briefvorlage und ein Textbaustein der Kanzlei; Test-E-Mail mit zwei Anhängen und Aktenzeichen im Betreff</t>
        </is>
      </c>
      <c r="D16" s="6" t="inlineStr">
        <is>
          <t>Brief an die Gegnerin aus der Vorlage erzeugen, Textbaustein einfügen; Test-E-Mail aus dem Mailprogramm ablegen.</t>
        </is>
      </c>
      <c r="E16" s="6" t="inlineStr">
        <is>
          <t>Anschrift, Aktenzeichen und Anrede aus der Akte; Brief an der Akte; Akte für die Mail vorgeschlagen, Mail und Anhänge an der Akte.</t>
        </is>
      </c>
      <c r="F16" s="7" t="inlineStr">
        <is>
          <t>bestanden</t>
        </is>
      </c>
      <c r="G16" s="7" t="inlineStr">
        <is>
          <t>bestanden</t>
        </is>
      </c>
      <c r="H16" s="7" t="inlineStr">
        <is>
          <t>bestanden</t>
        </is>
      </c>
      <c r="I16" s="7" t="n"/>
    </row>
    <row r="18">
      <c r="E18" s="4" t="inlineStr">
        <is>
          <t>Nicht bestanden</t>
        </is>
      </c>
      <c r="F18" s="11">
        <f>COUNTIF(F6:F16,"nicht bestanden")</f>
        <v>0.0</v>
      </c>
      <c r="G18" s="11">
        <f>COUNTIF(G6:G16,"nicht bestanden")</f>
        <v>0.0</v>
      </c>
      <c r="H18" s="11">
        <f>COUNTIF(H6:H16,"nicht bestanden")</f>
        <v>1.0</v>
      </c>
    </row>
  </sheetData>
  <mergeCells count="3">
    <mergeCell ref="A1:I1"/>
    <mergeCell ref="A3:I3"/>
    <mergeCell ref="A2:I2"/>
  </mergeCells>
  <dataValidations count="1">
    <dataValidation sqref="F6:H16" showDropDown="0" showInputMessage="0" showErrorMessage="1" allowBlank="1" errorTitle="Ergebnis" error="Bitte bestanden, teilweise oder nicht bestanden wählen." type="list" errorStyle="stop">
      <formula1>"bestanden,teilweise,nicht bestanden"</formula1>
    </dataValidation>
  </dataValidation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F32"/>
  <sheetViews>
    <sheetView zoomScale="100" workbookViewId="0">
      <selection activeCell="A1" sqref="A1"/>
    </sheetView>
  </sheetViews>
  <sheetFormatPr baseColWidth="8" defaultRowHeight="15"/>
  <cols>
    <col width="40" customWidth="1" min="1" max="1"/>
    <col width="16" customWidth="1" min="2" max="2"/>
    <col width="44" customWidth="1" min="3" max="3"/>
    <col width="18" customWidth="1" min="4" max="4"/>
    <col width="14" customWidth="1" min="5" max="5"/>
    <col width="40" customWidth="1" min="6" max="6"/>
  </cols>
  <sheetData>
    <row r="1">
      <c r="A1" s="1" t="inlineStr">
        <is>
          <t>Abnahmeprotokoll: Einrichtung und Datenübernahme</t>
        </is>
      </c>
    </row>
    <row r="2" ht="70" customHeight="1">
      <c r="A2" s="3" t="inlineStr">
        <is>
          <t>Für Einrichtung und Datenübernahme, wenn Ihr Vertrag sie als Werkleistung regelt. Abnahme gegen das Lastenheft und das Testdrehbuch. Wegen unwesentlicher Mängel kann die Abnahme nicht verweigert werden (§ 640 Abs. 1 BGB); bekannte Mängel bei der Abnahme vorbehalten (§ 640 Abs. 3 BGB). Setzt der Anbieter nach Fertigstellung eine angemessene Frist zur Abnahme, innerhalb der Frist mindestens einen Mangel nennen, sonst gilt das Werk als abgenommen (§ 640 Abs. 2 BGB).</t>
        </is>
      </c>
    </row>
    <row r="3">
      <c r="A3" s="2" t="inlineStr">
        <is>
          <t>Stand November 2026 · https://ratg.de/kanzleisoftware-auswaehlen/ · Quelle: ratg.de</t>
        </is>
      </c>
    </row>
    <row r="5">
      <c r="A5" s="4" t="inlineStr">
        <is>
          <t>Kanzlei</t>
        </is>
      </c>
      <c r="B5" s="7" t="inlineStr">
        <is>
          <t>Beispielkanzlei (erfunden)</t>
        </is>
      </c>
      <c r="C5" s="20" t="n"/>
      <c r="D5" s="21" t="n"/>
    </row>
    <row r="6">
      <c r="A6" s="4" t="inlineStr">
        <is>
          <t>Anbieter / Angebot</t>
        </is>
      </c>
      <c r="B6" s="7" t="inlineStr">
        <is>
          <t>Angebot B</t>
        </is>
      </c>
      <c r="C6" s="20" t="n"/>
      <c r="D6" s="21" t="n"/>
    </row>
    <row r="7">
      <c r="A7" s="4" t="inlineStr">
        <is>
          <t>Leistung</t>
        </is>
      </c>
      <c r="B7" s="7" t="inlineStr">
        <is>
          <t>Einrichtung und Datenübernahme aus dem bisherigen System</t>
        </is>
      </c>
      <c r="C7" s="20" t="n"/>
      <c r="D7" s="21" t="n"/>
    </row>
    <row r="8">
      <c r="A8" s="4" t="inlineStr">
        <is>
          <t>Abnahmetermin</t>
        </is>
      </c>
      <c r="B8" s="22" t="n">
        <v>46506</v>
      </c>
      <c r="C8" s="20" t="n"/>
      <c r="D8" s="21" t="n"/>
    </row>
    <row r="9">
      <c r="A9" s="4" t="inlineStr">
        <is>
          <t>Frist zur Abnahme gesetzt bis (falls gesetzt)</t>
        </is>
      </c>
      <c r="B9" s="22" t="n">
        <v>46512</v>
      </c>
      <c r="C9" s="20" t="n"/>
      <c r="D9" s="21" t="n"/>
    </row>
    <row r="11">
      <c r="A11" s="5" t="inlineStr">
        <is>
          <t>Stichprobe</t>
        </is>
      </c>
      <c r="B11" s="5" t="inlineStr">
        <is>
          <t>Altsystem</t>
        </is>
      </c>
      <c r="C11" s="5" t="inlineStr">
        <is>
          <t>Neues System</t>
        </is>
      </c>
      <c r="D11" s="5" t="inlineStr">
        <is>
          <t>Abweichung</t>
        </is>
      </c>
      <c r="E11" s="5" t="inlineStr">
        <is>
          <t>in Ordnung?</t>
        </is>
      </c>
      <c r="F11" s="5" t="inlineStr">
        <is>
          <t>Bemerkung</t>
        </is>
      </c>
    </row>
    <row r="12">
      <c r="A12" s="6" t="inlineStr">
        <is>
          <t>Zahl der Akten</t>
        </is>
      </c>
      <c r="B12" s="23" t="n">
        <v>1317</v>
      </c>
      <c r="C12" s="23" t="n">
        <v>1317</v>
      </c>
      <c r="D12" s="24">
        <f>IF(OR(B12="",C12=""),"",C12-B12)</f>
        <v>0.0</v>
      </c>
      <c r="E12" s="9" t="str">
        <f>IF(D12="","",IF(D12=0,"ja","prüfen"))</f>
        <v>ja</v>
      </c>
      <c r="F12" s="7" t="n"/>
    </row>
    <row r="13">
      <c r="A13" s="6" t="inlineStr">
        <is>
          <t>Zahl der Adressen</t>
        </is>
      </c>
      <c r="B13" s="23" t="n">
        <v>3986</v>
      </c>
      <c r="C13" s="23" t="n">
        <v>3981</v>
      </c>
      <c r="D13" s="24">
        <f>IF(OR(B13="",C13=""),"",C13-B13)</f>
        <v>-5.0</v>
      </c>
      <c r="E13" s="9" t="str">
        <f>IF(D13="","",IF(D13=0,"ja","prüfen"))</f>
        <v>prüfen</v>
      </c>
      <c r="F13" s="7" t="inlineStr">
        <is>
          <t>5 Adressen bei der Übernahme zusammengeführt; Liste angefordert</t>
        </is>
      </c>
    </row>
    <row r="14">
      <c r="A14" s="6" t="inlineStr">
        <is>
          <t>Zahl der offenen Fristen</t>
        </is>
      </c>
      <c r="B14" s="23" t="n">
        <v>207</v>
      </c>
      <c r="C14" s="23" t="n">
        <v>207</v>
      </c>
      <c r="D14" s="24">
        <f>IF(OR(B14="",C14=""),"",C14-B14)</f>
        <v>0.0</v>
      </c>
      <c r="E14" s="9" t="str">
        <f>IF(D14="","",IF(D14=0,"ja","prüfen"))</f>
        <v>ja</v>
      </c>
      <c r="F14" s="7" t="n"/>
    </row>
    <row r="15">
      <c r="A15" s="6" t="inlineStr">
        <is>
          <t>Fristen mit Verlauf in 10 Stichprobenakten</t>
        </is>
      </c>
      <c r="B15" s="23" t="n">
        <v>61</v>
      </c>
      <c r="C15" s="23" t="n">
        <v>61</v>
      </c>
      <c r="D15" s="24">
        <f>IF(OR(B15="",C15=""),"",C15-B15)</f>
        <v>0.0</v>
      </c>
      <c r="E15" s="9" t="str">
        <f>IF(D15="","",IF(D15=0,"ja","prüfen"))</f>
        <v>ja</v>
      </c>
      <c r="F15" s="7" t="n"/>
    </row>
    <row r="16">
      <c r="A16" s="6" t="inlineStr">
        <is>
          <t>Dokumente in 10 Stichprobenakten</t>
        </is>
      </c>
      <c r="B16" s="23" t="n">
        <v>412</v>
      </c>
      <c r="C16" s="23" t="n">
        <v>409</v>
      </c>
      <c r="D16" s="24">
        <f>IF(OR(B16="",C16=""),"",C16-B16)</f>
        <v>-3.0</v>
      </c>
      <c r="E16" s="9" t="str">
        <f>IF(D16="","",IF(D16=0,"ja","prüfen"))</f>
        <v>prüfen</v>
      </c>
      <c r="F16" s="7" t="inlineStr">
        <is>
          <t>3 E-Mail-Anhänge fehlen (Mangel 1)</t>
        </is>
      </c>
    </row>
    <row r="17">
      <c r="A17" s="6" t="inlineStr">
        <is>
          <t>Offene Rechnungen (Zahl)</t>
        </is>
      </c>
      <c r="B17" s="23" t="n">
        <v>52</v>
      </c>
      <c r="C17" s="23" t="n">
        <v>52</v>
      </c>
      <c r="D17" s="24">
        <f>IF(OR(B17="",C17=""),"",C17-B17)</f>
        <v>0.0</v>
      </c>
      <c r="E17" s="9" t="str">
        <f>IF(D17="","",IF(D17=0,"ja","prüfen"))</f>
        <v>ja</v>
      </c>
      <c r="F17" s="7" t="n"/>
    </row>
    <row r="18">
      <c r="A18" s="6" t="inlineStr">
        <is>
          <t>Summe offener Rechnungen (€)</t>
        </is>
      </c>
      <c r="B18" s="17" t="n">
        <v>41217.6</v>
      </c>
      <c r="C18" s="17" t="n">
        <v>41217.6</v>
      </c>
      <c r="D18" s="25">
        <f>IF(OR(B18="",C18=""),"",C18-B18)</f>
        <v>0.0</v>
      </c>
      <c r="E18" s="9" t="str">
        <f>IF(D18="","",IF(D18=0,"ja","prüfen"))</f>
        <v>ja</v>
      </c>
      <c r="F18" s="7" t="n"/>
    </row>
    <row r="19">
      <c r="A19" s="6" t="inlineStr">
        <is>
          <t>Offenes Fremdgeld (€)</t>
        </is>
      </c>
      <c r="B19" s="17" t="n">
        <v>3480</v>
      </c>
      <c r="C19" s="17" t="n">
        <v>3480</v>
      </c>
      <c r="D19" s="25">
        <f>IF(OR(B19="",C19=""),"",C19-B19)</f>
        <v>0.0</v>
      </c>
      <c r="E19" s="9" t="str">
        <f>IF(D19="","",IF(D19=0,"ja","prüfen"))</f>
        <v>ja</v>
      </c>
      <c r="F19" s="7" t="n"/>
    </row>
    <row r="21">
      <c r="A21" s="5" t="inlineStr">
        <is>
          <t>Mangel Nr.</t>
        </is>
      </c>
      <c r="B21" s="5" t="inlineStr">
        <is>
          <t>Anforderung / Testfall</t>
        </is>
      </c>
      <c r="C21" s="5" t="inlineStr">
        <is>
          <t>Beschreibung</t>
        </is>
      </c>
      <c r="D21" s="5" t="inlineStr">
        <is>
          <t>wesentlich?</t>
        </is>
      </c>
      <c r="E21" s="5" t="inlineStr">
        <is>
          <t>Behebung bis</t>
        </is>
      </c>
      <c r="F21" s="5" t="inlineStr">
        <is>
          <t>erledigt am</t>
        </is>
      </c>
    </row>
    <row r="22">
      <c r="A22" s="7" t="n">
        <v>1</v>
      </c>
      <c r="B22" s="7" t="inlineStr">
        <is>
          <t>D05 / T08</t>
        </is>
      </c>
      <c r="C22" s="7" t="inlineStr">
        <is>
          <t>3 E-Mail-Anhänge in Stichprobenakten nicht übernommen; Ursache und Umfang in allen Akten geprüft, Anbieter bestätigt schriftlich, dass nur diese 3 fehlen.</t>
        </is>
      </c>
      <c r="D22" s="7" t="inlineStr">
        <is>
          <t>nein (nach Prüfung aller Akten)</t>
        </is>
      </c>
      <c r="E22" s="22" t="n">
        <v>46520</v>
      </c>
      <c r="F22" s="7" t="n"/>
    </row>
    <row r="23">
      <c r="A23" s="7" t="n">
        <v>2</v>
      </c>
      <c r="B23" s="7" t="inlineStr">
        <is>
          <t>A04</t>
        </is>
      </c>
      <c r="C23" s="7" t="inlineStr">
        <is>
          <t>Vorfrist für Berufungsbegründung fehlt in der Fristvorlage.</t>
        </is>
      </c>
      <c r="D23" s="7" t="inlineStr">
        <is>
          <t>nein</t>
        </is>
      </c>
      <c r="E23" s="22" t="n">
        <v>46512</v>
      </c>
      <c r="F23" s="7" t="n"/>
    </row>
    <row r="24">
      <c r="A24" s="7" t="n">
        <v>3</v>
      </c>
      <c r="B24" s="7" t="n"/>
      <c r="C24" s="7" t="n"/>
      <c r="D24" s="7" t="n"/>
      <c r="E24" s="7" t="n"/>
      <c r="F24" s="7" t="n"/>
    </row>
    <row r="26">
      <c r="A26" s="4" t="inlineStr">
        <is>
          <t>Erklärung</t>
        </is>
      </c>
    </row>
    <row r="27">
      <c r="A27" s="6" t="inlineStr">
        <is>
          <t>Abnahme</t>
        </is>
      </c>
      <c r="B27" s="7" t="inlineStr">
        <is>
          <t>unter Vorbehalt der Mängel 1 und 2</t>
        </is>
      </c>
      <c r="C27" s="20" t="n"/>
      <c r="D27" s="20" t="n"/>
      <c r="E27" s="20" t="n"/>
      <c r="F27" s="21" t="n"/>
    </row>
    <row r="28">
      <c r="A28" s="6" t="inlineStr">
        <is>
          <t>Vorbehalt nach § 640 Abs. 3 BGB für bekannte Mängel</t>
        </is>
      </c>
      <c r="B28" s="7" t="inlineStr">
        <is>
          <t>ja, Mängel 1 und 2</t>
        </is>
      </c>
      <c r="C28" s="20" t="n"/>
      <c r="D28" s="20" t="n"/>
      <c r="E28" s="20" t="n"/>
      <c r="F28" s="21" t="n"/>
    </row>
    <row r="29">
      <c r="A29" s="6" t="inlineStr">
        <is>
          <t>Ort, Datum, Unterschrift Kanzlei</t>
        </is>
      </c>
      <c r="B29" s="7" t="n"/>
      <c r="C29" s="20" t="n"/>
      <c r="D29" s="20" t="n"/>
      <c r="E29" s="20" t="n"/>
      <c r="F29" s="21" t="n"/>
    </row>
    <row r="30">
      <c r="A30" s="6" t="inlineStr">
        <is>
          <t>Ort, Datum, Unterschrift Anbieter</t>
        </is>
      </c>
      <c r="B30" s="7" t="n"/>
      <c r="C30" s="20" t="n"/>
      <c r="D30" s="20" t="n"/>
      <c r="E30" s="20" t="n"/>
      <c r="F30" s="21" t="n"/>
    </row>
    <row r="32" ht="30" customHeight="1">
      <c r="A32" s="2" t="inlineStr">
        <is>
          <t>Ob Einrichtung und Datenübernahme in Ihrem Vertrag Werkleistungen mit Abnahme sind, hängt vom Vertrag ab. Ein wesentlicher Mangel (etwa fehlende Fristen) rechtfertigt die Verweigerung der Abnahme.</t>
        </is>
      </c>
    </row>
  </sheetData>
  <mergeCells count="13">
    <mergeCell ref="B30:F30"/>
    <mergeCell ref="A2:F2"/>
    <mergeCell ref="B29:F29"/>
    <mergeCell ref="B5:D5"/>
    <mergeCell ref="A1:F1"/>
    <mergeCell ref="B8:D8"/>
    <mergeCell ref="B28:F28"/>
    <mergeCell ref="A32:F32"/>
    <mergeCell ref="B9:D9"/>
    <mergeCell ref="A3:F3"/>
    <mergeCell ref="B7:D7"/>
    <mergeCell ref="B6:D6"/>
    <mergeCell ref="B27:F27"/>
  </mergeCells>
  <dataValidations count="2">
    <dataValidation sqref="D22:D24" showDropDown="0" showInputMessage="0" showErrorMessage="1" allowBlank="1" errorTitle="wesentlich?" error="Bitte ja, nein, offen oder nein (nach Prüfung aller Akten) wählen." type="list" errorStyle="stop">
      <formula1>"ja,nein,offen,nein (nach Prüfung aller Akten)"</formula1>
    </dataValidation>
    <dataValidation sqref="B27" showDropDown="0" showInputMessage="0" showErrorMessage="0" allowBlank="1" type="list">
      <formula1>"ja,nein,unter Vorbehalt der Mängel 1 und 2,unter Vorbehalt (Mängel nennen)"</formula1>
    </dataValidation>
  </dataValidations>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C24"/>
  <sheetViews>
    <sheetView zoomScale="100" workbookViewId="0">
      <selection activeCell="A1" sqref="A1"/>
    </sheetView>
  </sheetViews>
  <sheetFormatPr baseColWidth="8" defaultRowHeight="15"/>
  <cols>
    <col width="70" customWidth="1" min="1" max="1"/>
    <col width="18" customWidth="1" min="2" max="2"/>
    <col width="40" customWidth="1" min="3" max="3"/>
  </cols>
  <sheetData>
    <row r="1">
      <c r="A1" s="1" t="inlineStr">
        <is>
          <t>Ausstieg: Fristen beim Wechsel aus einem Cloud-Dienst</t>
        </is>
      </c>
    </row>
    <row r="2" ht="58" customHeight="1">
      <c r="A2" s="3" t="inlineStr">
        <is>
          <t>Rechenhilfe nach Art. 25 Data Act (Kündigungsfrist für die Einleitung des Wechsels höchstens zwei Monate, Übergang höchstens 30 Kalendertage, Abruf danach mindestens 30 Kalendertage). Tragen Sie die Werte Ihres Vertrags ein; gerechnet ohne Verschiebung bei Wochenende und Feiertag. Maßgeblich sind der Vertrag und die Fristberechnung nach dem anwendbaren Recht (bei deutschem Recht §§ 186 ff. BGB).</t>
        </is>
      </c>
    </row>
    <row r="3">
      <c r="A3" s="2" t="inlineStr">
        <is>
          <t>Stand November 2026 · https://ratg.de/kanzleisoftware-auswaehlen/ · Quelle: ratg.de</t>
        </is>
      </c>
    </row>
    <row r="5">
      <c r="A5" s="6" t="inlineStr">
        <is>
          <t>Wechsel verlangt (Zugang beim Anbieter) am</t>
        </is>
      </c>
      <c r="B5" s="22" t="n">
        <v>46447</v>
      </c>
    </row>
    <row r="6">
      <c r="A6" s="6" t="inlineStr">
        <is>
          <t>Kündigungsfrist für die Einleitung des Wechsels laut Vertrag (Monate, höchstens 2)</t>
        </is>
      </c>
      <c r="B6" s="16" t="n">
        <v>2</v>
      </c>
    </row>
    <row r="7">
      <c r="A7" s="6" t="inlineStr">
        <is>
          <t>Übergangszeit laut Vertrag (Kalendertage, höchstens 30)</t>
        </is>
      </c>
      <c r="B7" s="16" t="n">
        <v>30</v>
      </c>
    </row>
    <row r="8">
      <c r="A8" s="6" t="inlineStr">
        <is>
          <t>Abrufzeit laut Vertrag (Kalendertage, mindestens 30)</t>
        </is>
      </c>
      <c r="B8" s="16" t="n">
        <v>30</v>
      </c>
    </row>
    <row r="10">
      <c r="A10" s="18" t="inlineStr">
        <is>
          <t>Kündigungsfrist endet (rechnerisch)</t>
        </is>
      </c>
      <c r="B10" s="26">
        <f>IF(B5="","",EDATE(B5,B6))</f>
        <v>46508.0</v>
      </c>
    </row>
    <row r="11">
      <c r="A11" s="18" t="inlineStr">
        <is>
          <t>Übertragung spätestens bis (rechnerisch)</t>
        </is>
      </c>
      <c r="B11" s="26">
        <f>IF(B10="","",B10+B7)</f>
        <v>46538.0</v>
      </c>
    </row>
    <row r="12">
      <c r="A12" s="18" t="inlineStr">
        <is>
          <t>Abruf möglich bis mindestens (rechnerisch)</t>
        </is>
      </c>
      <c r="B12" s="26">
        <f>IF(B11="","",B11+B8)</f>
        <v>46568.0</v>
      </c>
    </row>
    <row r="14">
      <c r="A14" s="5" t="inlineStr">
        <is>
          <t>Schritt</t>
        </is>
      </c>
      <c r="B14" s="5" t="inlineStr">
        <is>
          <t>erledigt am</t>
        </is>
      </c>
      <c r="C14" s="5" t="inlineStr">
        <is>
          <t>Bemerkung</t>
        </is>
      </c>
    </row>
    <row r="15">
      <c r="A15" s="6" t="inlineStr">
        <is>
          <t>1. Vertrag lesen: Kündigungsfrist, Übergang, Abruf, Liste der exportierbaren Daten, Entgelte</t>
        </is>
      </c>
      <c r="B15" s="22" t="n"/>
      <c r="C15" s="7" t="n"/>
    </row>
    <row r="16">
      <c r="A16" s="6" t="inlineStr">
        <is>
          <t>2. Neues System ausgewählt und Vertrag geschlossen (vor dem Verlangen des Wechsels)</t>
        </is>
      </c>
      <c r="B16" s="22" t="n"/>
      <c r="C16" s="7" t="n"/>
    </row>
    <row r="17">
      <c r="A17" s="6" t="inlineStr">
        <is>
          <t>3. Wechsel in Textform verlangt; Eingang vom Anbieter bestätigt</t>
        </is>
      </c>
      <c r="B17" s="22" t="n"/>
      <c r="C17" s="7" t="n"/>
    </row>
    <row r="18">
      <c r="A18" s="6" t="inlineStr">
        <is>
          <t>4. Probeexport geprüft (Blatt „Testdrehbuch“, T08)</t>
        </is>
      </c>
      <c r="B18" s="22" t="n"/>
      <c r="C18" s="7" t="n"/>
    </row>
    <row r="19">
      <c r="A19" s="6" t="inlineStr">
        <is>
          <t>5. Endexport übernommen; Stichproben wie im Blatt „Abnahme“</t>
        </is>
      </c>
      <c r="B19" s="22" t="n"/>
      <c r="C19" s="7" t="n"/>
    </row>
    <row r="20" ht="58" customHeight="1">
      <c r="A20" s="6" t="inlineStr">
        <is>
          <t>6. Mit der Steuerberatung festgelegt, wie Buchungsdaten (§ 147 AO) und Handakten (§ 50 BRAO) bis zum Ablauf der Fristen zugänglich bleiben (Lesezugang oder Archivsystem); nach einem Systemwechsel genügt ein auswertbarer Datenträger erst nach Ablauf des fünften Kalenderjahres, das auf die Umstellung folgt (§ 147 Abs. 6 Satz 5 AO)</t>
        </is>
      </c>
      <c r="B20" s="22" t="n"/>
      <c r="C20" s="7" t="n"/>
    </row>
    <row r="21">
      <c r="A21" s="6" t="inlineStr">
        <is>
          <t>7. Löschung beim alten Anbieter nach Ablauf der Abrufzeit verlangt und bestätigt (Art. 28 Abs. 3 lit. g DSGVO)</t>
        </is>
      </c>
      <c r="B21" s="22" t="n"/>
      <c r="C21" s="7" t="n"/>
    </row>
    <row r="22">
      <c r="A22" s="6" t="inlineStr">
        <is>
          <t>8. Zugänge beim alten Anbieter beendet; Unterauftragnehmer-Liste und Verzeichnis der Verarbeitungstätigkeiten angepasst</t>
        </is>
      </c>
      <c r="B22" s="22" t="n"/>
      <c r="C22" s="7" t="n"/>
    </row>
    <row r="24" ht="30" customHeight="1">
      <c r="A24" s="2" t="inlineStr">
        <is>
          <t>Für Software, die nur auf Ihrem eigenen Server läuft, gilt Kapitel VI des Data Act nicht; für Zusatzdienste aus der Cloud, etwa Sicherung oder KI, kann es anders sein. Vereinbaren Sie Export und Lesezugang ausdrücklich im Vertrag (Lastenheft D01 bis D06).</t>
        </is>
      </c>
    </row>
  </sheetData>
  <mergeCells count="4">
    <mergeCell ref="A1:C1"/>
    <mergeCell ref="A24:C24"/>
    <mergeCell ref="A3:C3"/>
    <mergeCell ref="A2:C2"/>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Application>
  <Company>ratg.de</Company>
</Properties>
</file>

<file path=docProps/core.xml><?xml version="1.0" encoding="utf-8"?>
<cp:coreProperties xmlns:cp="http://schemas.openxmlformats.org/package/2006/metadata/core-properties" xmlns:dc="http://purl.org/dc/elements/1.1/" xmlns:dcterms="http://purl.org/dc/terms/" xmlns:xsi="http://www.w3.org/2001/XMLSchema-instance">
  <dc:creator>ratg.de</dc:creator>
  <dc:title>Lastenheft Kanzleisoftware: 44 Anforderungen (Stand 11/2026)</dc:title>
  <dc:subject>Kanzleisoftware auswählen</dc:subject>
  <dcterms:created xsi:type="dcterms:W3CDTF">2026-10-23T22:09:53Z</dcterms:created>
  <dcterms:modified xsi:type="dcterms:W3CDTF">2026-10-23T22:09:53Z</dcterms:modified>
  <cp:lastModifiedBy>ratg.de</cp:lastModifiedBy>
  <cp:keywords>Lastenheft, Kanzleisoftware, ratg.de</cp:keywords>
</cp:coreProperties>
</file>