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üfliste" sheetId="1" state="visible" r:id="rId1"/>
    <sheet name="Verjährung" sheetId="2" state="visible" r:id="rId2"/>
    <sheet name="Urlaub" sheetId="3" state="visible" r:id="rId3"/>
    <sheet name="Fortbildung" sheetId="4" state="visible" r:id="rId4"/>
    <sheet name="Aufbewahrung" sheetId="5" state="visible" r:id="rId5"/>
    <sheet name="Rückwärtsplan" sheetId="6" state="visible" r:id="rId6"/>
    <sheet name="Hinweise" sheetId="7" state="visible" r:id="rId7"/>
  </sheets>
  <definedNames>
    <definedName name="_xlnm._FilterDatabase" localSheetId="0" hidden="1">'Prüfliste'!$A$4:$I$37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 dd.mm.yyyy"/>
    <numFmt numFmtId="166" formatCode="dd.mm.yyyy"/>
    <numFmt numFmtId="167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D9E2EC"/>
      </patternFill>
    </fill>
    <fill>
      <patternFill patternType="solid">
        <fgColor rgb="00FFF2A8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" fontId="3" fillId="4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7" fontId="0" fillId="4" borderId="1" applyAlignment="1" pivotButton="0" quotePrefix="0" xfId="0">
      <alignment vertical="top" wrapText="1"/>
    </xf>
    <xf numFmtId="167" fontId="3" fillId="4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46" customWidth="1" min="3" max="3"/>
    <col width="46" customWidth="1" min="4" max="4"/>
    <col width="30" customWidth="1" min="5" max="5"/>
    <col width="18" customWidth="1" min="6" max="6"/>
    <col width="15" customWidth="1" min="7" max="7"/>
    <col width="11" customWidth="1" min="8" max="8"/>
    <col width="30" customWidth="1" min="9" max="9"/>
  </cols>
  <sheetData>
    <row r="1">
      <c r="A1" s="1" t="inlineStr">
        <is>
          <t>Prüfliste Jahresende in der Kanzlei: Fristen und Personal</t>
        </is>
      </c>
    </row>
    <row r="2" ht="30" customHeight="1">
      <c r="A2" s="2" t="inlineStr">
        <is>
          <t>Stand: November 2026 (Termine für den Jahreswechsel 2026/2027). Termine sind Vorschläge für eine Kanzlei ohne Betriebsferien vor dem 24.12.; passen Sie Spalte G an. Spalte H: ja / nein / entfällt. Artikel: https://ratg.de/jahresende-checkliste-kanzlei/</t>
        </is>
      </c>
    </row>
    <row r="3">
      <c r="A3" s="3" t="inlineStr">
        <is>
          <t>Offen:</t>
        </is>
      </c>
      <c r="B3" s="4">
        <f>COUNTA(C5:C37)-COUNTIF(H5:H37,"ja")-COUNTIF(H5:H37,"entfällt")</f>
        <v>33.0</v>
      </c>
    </row>
    <row r="4">
      <c r="A4" s="5" t="inlineStr">
        <is>
          <t>Nr.</t>
        </is>
      </c>
      <c r="B4" s="5" t="inlineStr">
        <is>
          <t>Bereich</t>
        </is>
      </c>
      <c r="C4" s="5" t="inlineStr">
        <is>
          <t>Aufgabe</t>
        </is>
      </c>
      <c r="D4" s="5" t="inlineStr">
        <is>
          <t>Erledigt, wenn …</t>
        </is>
      </c>
      <c r="E4" s="5" t="inlineStr">
        <is>
          <t>Norm / Quelle</t>
        </is>
      </c>
      <c r="F4" s="5" t="inlineStr">
        <is>
          <t>Wer</t>
        </is>
      </c>
      <c r="G4" s="5" t="inlineStr">
        <is>
          <t>Bis</t>
        </is>
      </c>
      <c r="H4" s="5" t="inlineStr">
        <is>
          <t>Erledigt</t>
        </is>
      </c>
      <c r="I4" s="5" t="inlineStr">
        <is>
          <t>Bemerkung</t>
        </is>
      </c>
    </row>
    <row r="5">
      <c r="A5" s="6" t="n">
        <v>1</v>
      </c>
      <c r="B5" s="6" t="inlineStr">
        <is>
          <t>Mandate</t>
        </is>
      </c>
      <c r="C5" s="6" t="inlineStr">
        <is>
          <t>Verjährungsliste ziehen: alle Ansprüche, die 2023 entstanden sind und von denen der Mandant 2023 Kenntnis hatte oder haben musste (Fristende 31.12.2026)</t>
        </is>
      </c>
      <c r="D5" s="6" t="inlineStr">
        <is>
          <t>jede betroffene Akte steht im Blatt „Verjährung“ mit Fristende und Vorfristen</t>
        </is>
      </c>
      <c r="E5" s="6" t="inlineStr">
        <is>
          <t>§§ 195, 199 Abs. 1 BGB</t>
        </is>
      </c>
      <c r="F5" s="6" t="inlineStr">
        <is>
          <t>Anwalt, Büroleitung</t>
        </is>
      </c>
      <c r="G5" s="7" t="n">
        <v>46339</v>
      </c>
      <c r="H5" s="8" t="n"/>
      <c r="I5" s="8" t="n"/>
    </row>
    <row r="6">
      <c r="A6" s="6" t="n">
        <v>2</v>
      </c>
      <c r="B6" s="6" t="inlineStr">
        <is>
          <t>Mandate</t>
        </is>
      </c>
      <c r="C6" s="6" t="inlineStr">
        <is>
          <t>Fristen gegenprüfen, die nicht am 31.12. enden: kurze Sonderfristen (z. B. § 548 BGB), taggenaue Höchstfristen, vertragliche oder tarifliche Ausschlussfristen</t>
        </is>
      </c>
      <c r="D6" s="6" t="inlineStr">
        <is>
          <t>für jede Akte ist die Art der Frist vermerkt</t>
        </is>
      </c>
      <c r="E6" s="6" t="inlineStr">
        <is>
          <t>§ 199 Abs. 2–4 BGB; § 548 BGB</t>
        </is>
      </c>
      <c r="F6" s="6" t="inlineStr">
        <is>
          <t>Anwalt</t>
        </is>
      </c>
      <c r="G6" s="7" t="n">
        <v>46339</v>
      </c>
      <c r="H6" s="8" t="n"/>
      <c r="I6" s="8" t="n"/>
    </row>
    <row r="7">
      <c r="A7" s="6" t="n">
        <v>3</v>
      </c>
      <c r="B7" s="6" t="inlineStr">
        <is>
          <t>Mandate</t>
        </is>
      </c>
      <c r="C7" s="6" t="inlineStr">
        <is>
          <t>Mandanten schriftlich informieren: Fristende, Wege (Klage, Mahnbescheid, Verzicht der Gegenseite), Kosten, Bitte um Entscheidung bis 04.12.</t>
        </is>
      </c>
      <c r="D7" s="6" t="inlineStr">
        <is>
          <t>Schreiben in jeder Akte, Antwortfrist im Kalender</t>
        </is>
      </c>
      <c r="E7" s="6" t="inlineStr">
        <is>
          <t>§ 11 BORA</t>
        </is>
      </c>
      <c r="F7" s="6" t="inlineStr">
        <is>
          <t>Anwalt</t>
        </is>
      </c>
      <c r="G7" s="7" t="n">
        <v>46339</v>
      </c>
      <c r="H7" s="8" t="n"/>
      <c r="I7" s="8" t="n"/>
    </row>
    <row r="8">
      <c r="A8" s="6" t="n">
        <v>4</v>
      </c>
      <c r="B8" s="6" t="inlineStr">
        <is>
          <t>Mandate</t>
        </is>
      </c>
      <c r="C8" s="6" t="inlineStr">
        <is>
          <t>Deckungsanfragen bei Rechtsschutzversicherern stellen</t>
        </is>
      </c>
      <c r="D8" s="6" t="inlineStr">
        <is>
          <t>Anfrage versandt, Wiedervorlage 27.11.</t>
        </is>
      </c>
      <c r="E8" s="6" t="inlineStr">
        <is>
          <t>Versicherungsvertrag</t>
        </is>
      </c>
      <c r="F8" s="6" t="inlineStr">
        <is>
          <t>Büroleitung</t>
        </is>
      </c>
      <c r="G8" s="7" t="n">
        <v>46346</v>
      </c>
      <c r="H8" s="8" t="n"/>
      <c r="I8" s="8" t="n"/>
    </row>
    <row r="9">
      <c r="A9" s="6" t="n">
        <v>5</v>
      </c>
      <c r="B9" s="6" t="inlineStr">
        <is>
          <t>Mandate</t>
        </is>
      </c>
      <c r="C9" s="6" t="inlineStr">
        <is>
          <t>Rückläufe prüfen: Entscheidung des Mandanten, Deckungszusage, Unterlagen</t>
        </is>
      </c>
      <c r="D9" s="6" t="inlineStr">
        <is>
          <t>fehlende Rückmeldungen nachgefasst (Telefon, Vermerk)</t>
        </is>
      </c>
      <c r="E9" s="6" t="inlineStr"/>
      <c r="F9" s="6" t="inlineStr">
        <is>
          <t>Büroleitung</t>
        </is>
      </c>
      <c r="G9" s="7" t="n">
        <v>46353</v>
      </c>
      <c r="H9" s="8" t="n"/>
      <c r="I9" s="8" t="n"/>
    </row>
    <row r="10">
      <c r="A10" s="6" t="n">
        <v>6</v>
      </c>
      <c r="B10" s="6" t="inlineStr">
        <is>
          <t>Mandate</t>
        </is>
      </c>
      <c r="C10" s="6" t="inlineStr">
        <is>
          <t>Weg je Akte festlegen und dokumentieren; „nicht verfolgen“ nur mit schriftlicher Weisung</t>
        </is>
      </c>
      <c r="D10" s="6" t="inlineStr">
        <is>
          <t>Spalte „Weg“ im Blatt „Verjährung“ überall ausgefüllt, Weisung in der Handakte</t>
        </is>
      </c>
      <c r="E10" s="6" t="inlineStr">
        <is>
          <t>§ 43 BRAO; Handakte: § 50 Abs. 1 Satz 1 BRAO</t>
        </is>
      </c>
      <c r="F10" s="6" t="inlineStr">
        <is>
          <t>Anwalt</t>
        </is>
      </c>
      <c r="G10" s="7" t="n">
        <v>46360</v>
      </c>
      <c r="H10" s="8" t="n"/>
      <c r="I10" s="8" t="n"/>
    </row>
    <row r="11">
      <c r="A11" s="6" t="n">
        <v>7</v>
      </c>
      <c r="B11" s="6" t="inlineStr">
        <is>
          <t>Mandate</t>
        </is>
      </c>
      <c r="C11" s="6" t="inlineStr">
        <is>
          <t>Verjährungsverzicht der Gegenseite anfordern (befristet, schriftlich), Antwortfrist 16.12.</t>
        </is>
      </c>
      <c r="D11" s="6" t="inlineStr">
        <is>
          <t>Verzicht liegt vor oder Akte geht am 17.12. in Klage/Mahnbescheid</t>
        </is>
      </c>
      <c r="E11" s="6" t="inlineStr">
        <is>
          <t>§ 202 BGB</t>
        </is>
      </c>
      <c r="F11" s="6" t="inlineStr">
        <is>
          <t>Anwalt</t>
        </is>
      </c>
      <c r="G11" s="7" t="n">
        <v>46360</v>
      </c>
      <c r="H11" s="8" t="n"/>
      <c r="I11" s="8" t="n"/>
    </row>
    <row r="12">
      <c r="A12" s="6" t="n">
        <v>8</v>
      </c>
      <c r="B12" s="6" t="inlineStr">
        <is>
          <t>Mandate</t>
        </is>
      </c>
      <c r="C12" s="6" t="inlineStr">
        <is>
          <t>Laufende Verhandlungen nicht als einzige Sicherung behandeln</t>
        </is>
      </c>
      <c r="D12" s="6" t="inlineStr">
        <is>
          <t>Beginn und Stand der Verhandlungen in der Akte; Sicherung zusätzlich eingeleitet</t>
        </is>
      </c>
      <c r="E12" s="6" t="inlineStr">
        <is>
          <t>§ 203 BGB</t>
        </is>
      </c>
      <c r="F12" s="6" t="inlineStr">
        <is>
          <t>Anwalt</t>
        </is>
      </c>
      <c r="G12" s="7" t="n">
        <v>46360</v>
      </c>
      <c r="H12" s="8" t="n"/>
      <c r="I12" s="8" t="n"/>
    </row>
    <row r="13">
      <c r="A13" s="6" t="n">
        <v>9</v>
      </c>
      <c r="B13" s="6" t="inlineStr">
        <is>
          <t>Mandate</t>
        </is>
      </c>
      <c r="C13" s="6" t="inlineStr">
        <is>
          <t>Mahnanträge und Klagen einreichen; Gerichtskosten sofort zahlen (Arbeitsgericht: kein Vorschuss)</t>
        </is>
      </c>
      <c r="D13" s="6" t="inlineStr">
        <is>
          <t>Eingangsbestätigung in der Akte, Kosten bezahlt</t>
        </is>
      </c>
      <c r="E13" s="6" t="inlineStr">
        <is>
          <t>§ 204 Abs. 1 Nr. 1, 3 BGB; § 167 ZPO; §§ 11, 12 GKG</t>
        </is>
      </c>
      <c r="F13" s="6" t="inlineStr">
        <is>
          <t>Anwalt, ReFa</t>
        </is>
      </c>
      <c r="G13" s="7" t="n">
        <v>46374</v>
      </c>
      <c r="H13" s="8" t="n"/>
      <c r="I13" s="8" t="n"/>
    </row>
    <row r="14">
      <c r="A14" s="6" t="n">
        <v>10</v>
      </c>
      <c r="B14" s="6" t="inlineStr">
        <is>
          <t>Mandate</t>
        </is>
      </c>
      <c r="C14" s="6" t="inlineStr">
        <is>
          <t>Neue Mandate ab 01.12. sofort auf Verjährung prüfen; Ablehnung unverzüglich erklären</t>
        </is>
      </c>
      <c r="D14" s="6" t="inlineStr">
        <is>
          <t>Prüfvermerk am Tag der Anfrage</t>
        </is>
      </c>
      <c r="E14" s="6" t="inlineStr">
        <is>
          <t>§ 44 BRAO</t>
        </is>
      </c>
      <c r="F14" s="6" t="inlineStr">
        <is>
          <t>Anwalt</t>
        </is>
      </c>
      <c r="G14" s="7" t="n">
        <v>46387</v>
      </c>
      <c r="H14" s="8" t="n"/>
      <c r="I14" s="8" t="n"/>
    </row>
    <row r="15">
      <c r="A15" s="6" t="n">
        <v>11</v>
      </c>
      <c r="B15" s="6" t="inlineStr">
        <is>
          <t>Mandate</t>
        </is>
      </c>
      <c r="C15" s="6" t="inlineStr">
        <is>
          <t>Ausgangskontrolle: zu jeder Einreichung die automatisierte Eingangsbestätigung prüfen</t>
        </is>
      </c>
      <c r="D15" s="6" t="inlineStr">
        <is>
          <t>Bestätigung je Schriftsatz in der Akte</t>
        </is>
      </c>
      <c r="E15" s="6" t="inlineStr">
        <is>
          <t>§ 130a Abs. 5 ZPO</t>
        </is>
      </c>
      <c r="F15" s="6" t="inlineStr">
        <is>
          <t>ReFa</t>
        </is>
      </c>
      <c r="G15" s="7" t="n">
        <v>46387</v>
      </c>
      <c r="H15" s="8" t="n"/>
      <c r="I15" s="8" t="n"/>
    </row>
    <row r="16">
      <c r="A16" s="6" t="n">
        <v>12</v>
      </c>
      <c r="B16" s="6" t="inlineStr">
        <is>
          <t>Fristen</t>
        </is>
      </c>
      <c r="C16" s="6" t="inlineStr">
        <is>
          <t>Ersatzeinreichung vorbereiten: Faxnummern der Gerichte, Vorlage für die Glaubhaftmachung; für Mahnanträge beim Mahngericht klären, wie es bei Störungen verfährt</t>
        </is>
      </c>
      <c r="D16" s="6" t="inlineStr">
        <is>
          <t>Liste und Vorlage liegen griffbereit</t>
        </is>
      </c>
      <c r="E16" s="6" t="inlineStr">
        <is>
          <t>§ 130d ZPO; § 702 Abs. 2 ZPO</t>
        </is>
      </c>
      <c r="F16" s="6" t="inlineStr">
        <is>
          <t>Büroleitung</t>
        </is>
      </c>
      <c r="G16" s="7" t="n">
        <v>46374</v>
      </c>
      <c r="H16" s="8" t="n"/>
      <c r="I16" s="8" t="n"/>
    </row>
    <row r="17">
      <c r="A17" s="6" t="n">
        <v>13</v>
      </c>
      <c r="B17" s="6" t="inlineStr">
        <is>
          <t>Fristen</t>
        </is>
      </c>
      <c r="C17" s="6" t="inlineStr">
        <is>
          <t>Fristenkalender 21.12.2026–15.01.2027 durchsehen: jede Frist mit Vorfrist und Zuständigen</t>
        </is>
      </c>
      <c r="D17" s="6" t="inlineStr">
        <is>
          <t>keine Frist ohne Namen</t>
        </is>
      </c>
      <c r="E17" s="6" t="inlineStr">
        <is>
          <t>§ 43 BRAO</t>
        </is>
      </c>
      <c r="F17" s="6" t="inlineStr">
        <is>
          <t>Büroleitung</t>
        </is>
      </c>
      <c r="G17" s="7" t="n">
        <v>46367</v>
      </c>
      <c r="H17" s="8" t="n"/>
      <c r="I17" s="8" t="n"/>
    </row>
    <row r="18">
      <c r="A18" s="6" t="n">
        <v>14</v>
      </c>
      <c r="B18" s="6" t="inlineStr">
        <is>
          <t>Fristen</t>
        </is>
      </c>
      <c r="C18" s="6" t="inlineStr">
        <is>
          <t>Zwischen den Feiertagen: wer liest das beA an welchem Tag?</t>
        </is>
      </c>
      <c r="D18" s="6" t="inlineStr">
        <is>
          <t>Plan 24.12.–31.12. mit Namen</t>
        </is>
      </c>
      <c r="E18" s="6" t="inlineStr">
        <is>
          <t>§ 31a Abs. 6 BRAO</t>
        </is>
      </c>
      <c r="F18" s="6" t="inlineStr">
        <is>
          <t>Inhaber</t>
        </is>
      </c>
      <c r="G18" s="7" t="n">
        <v>46367</v>
      </c>
      <c r="H18" s="8" t="n"/>
      <c r="I18" s="8" t="n"/>
    </row>
    <row r="19">
      <c r="A19" s="6" t="n">
        <v>15</v>
      </c>
      <c r="B19" s="6" t="inlineStr">
        <is>
          <t>Fristen</t>
        </is>
      </c>
      <c r="C19" s="6" t="inlineStr">
        <is>
          <t>Für eine Vertretung sorgen, wenn Abwesenheit länger als zwei Wochen oder Verhinderung länger als eine Woche</t>
        </is>
      </c>
      <c r="D19" s="6" t="inlineStr">
        <is>
          <t>Vertretung bestellt oder nicht nötig (Vermerk)</t>
        </is>
      </c>
      <c r="E19" s="6" t="inlineStr">
        <is>
          <t>§ 53 BRAO</t>
        </is>
      </c>
      <c r="F19" s="6" t="inlineStr">
        <is>
          <t>Inhaber</t>
        </is>
      </c>
      <c r="G19" s="7" t="n">
        <v>46367</v>
      </c>
      <c r="H19" s="8" t="n"/>
      <c r="I19" s="8" t="n"/>
    </row>
    <row r="20">
      <c r="A20" s="6" t="n">
        <v>16</v>
      </c>
      <c r="B20" s="6" t="inlineStr">
        <is>
          <t>Fristen</t>
        </is>
      </c>
      <c r="C20" s="6" t="inlineStr">
        <is>
          <t>beA-Karten, Signaturkarten und Zertifikate auf Ablaufdatum prüfen</t>
        </is>
      </c>
      <c r="D20" s="6" t="inlineStr">
        <is>
          <t>Ablaufdaten notiert, Ersatz bestellt</t>
        </is>
      </c>
      <c r="E20" s="6" t="inlineStr">
        <is>
          <t>§ 31a BRAO</t>
        </is>
      </c>
      <c r="F20" s="6" t="inlineStr">
        <is>
          <t>Büroleitung</t>
        </is>
      </c>
      <c r="G20" s="7" t="n">
        <v>46353</v>
      </c>
      <c r="H20" s="8" t="n"/>
      <c r="I20" s="8" t="n"/>
    </row>
    <row r="21">
      <c r="A21" s="6" t="n">
        <v>17</v>
      </c>
      <c r="B21" s="6" t="inlineStr">
        <is>
          <t>Personal</t>
        </is>
      </c>
      <c r="C21" s="6" t="inlineStr">
        <is>
          <t>Resturlaub je Mitarbeiter ermitteln (Blatt „Urlaub“)</t>
        </is>
      </c>
      <c r="D21" s="6" t="inlineStr">
        <is>
          <t>Rest je Person bekannt</t>
        </is>
      </c>
      <c r="E21" s="6" t="inlineStr">
        <is>
          <t>§ 7 Abs. 3 BUrlG</t>
        </is>
      </c>
      <c r="F21" s="6" t="inlineStr">
        <is>
          <t>Büroleitung</t>
        </is>
      </c>
      <c r="G21" s="7" t="n">
        <v>46339</v>
      </c>
      <c r="H21" s="8" t="n"/>
      <c r="I21" s="8" t="n"/>
    </row>
    <row r="22">
      <c r="A22" s="6" t="n">
        <v>18</v>
      </c>
      <c r="B22" s="6" t="inlineStr">
        <is>
          <t>Personal</t>
        </is>
      </c>
      <c r="C22" s="6" t="inlineStr">
        <is>
          <t>Hinweis in Textform an jede Person: Resttage, Aufforderung zum Nehmen, Verfall zum 31.12.</t>
        </is>
      </c>
      <c r="D22" s="6" t="inlineStr">
        <is>
          <t>Hinweis versandt (Muster A), Kopie in der Personalakte</t>
        </is>
      </c>
      <c r="E22" s="6" t="inlineStr">
        <is>
          <t>§ 7 Abs. 3 BUrlG; BAG 19.02.2019 – 9 AZR 541/15</t>
        </is>
      </c>
      <c r="F22" s="6" t="inlineStr">
        <is>
          <t>Inhaber</t>
        </is>
      </c>
      <c r="G22" s="7" t="n">
        <v>46339</v>
      </c>
      <c r="H22" s="8" t="n"/>
      <c r="I22" s="8" t="n"/>
    </row>
    <row r="23">
      <c r="A23" s="6" t="n">
        <v>19</v>
      </c>
      <c r="B23" s="6" t="inlineStr">
        <is>
          <t>Personal</t>
        </is>
      </c>
      <c r="C23" s="6" t="inlineStr">
        <is>
          <t>Übertragung ins Jahr 2027 mit Grund dokumentieren; erneuter Hinweis auf den 31.03.2027</t>
        </is>
      </c>
      <c r="D23" s="6" t="inlineStr">
        <is>
          <t>Vermerk und Hinweis in der Personalakte (Muster C)</t>
        </is>
      </c>
      <c r="E23" s="6" t="inlineStr">
        <is>
          <t>§ 7 Abs. 3 Satz 2–3 BUrlG</t>
        </is>
      </c>
      <c r="F23" s="6" t="inlineStr">
        <is>
          <t>Inhaber</t>
        </is>
      </c>
      <c r="G23" s="7" t="n">
        <v>46379</v>
      </c>
      <c r="H23" s="8" t="n"/>
      <c r="I23" s="8" t="n"/>
    </row>
    <row r="24">
      <c r="A24" s="6" t="n">
        <v>20</v>
      </c>
      <c r="B24" s="6" t="inlineStr">
        <is>
          <t>Personal</t>
        </is>
      </c>
      <c r="C24" s="6" t="inlineStr">
        <is>
          <t>Löhne ab 01.01.2027 prüfen: Mindestlohn 14,60 €; Minijob höchstens 633 € im Monat</t>
        </is>
      </c>
      <c r="D24" s="6" t="inlineStr">
        <is>
          <t>Stunden × 14,60 € ≤ 633 € (höchstens 43,35 Stunden im Monat)</t>
        </is>
      </c>
      <c r="E24" s="6" t="inlineStr">
        <is>
          <t>§ 1 MiLoV5; § 8 Abs. 1a SGB IV</t>
        </is>
      </c>
      <c r="F24" s="6" t="inlineStr">
        <is>
          <t>Inhaber, Lohnbüro</t>
        </is>
      </c>
      <c r="G24" s="7" t="n">
        <v>46367</v>
      </c>
      <c r="H24" s="8" t="n"/>
      <c r="I24" s="8" t="n"/>
    </row>
    <row r="25">
      <c r="A25" s="6" t="n">
        <v>21</v>
      </c>
      <c r="B25" s="6" t="inlineStr">
        <is>
          <t>Personal</t>
        </is>
      </c>
      <c r="C25" s="6" t="inlineStr">
        <is>
          <t>Urlaubshinweis für 2027 vormerken: künftig einmal im Januar (Muster B)</t>
        </is>
      </c>
      <c r="D25" s="6" t="inlineStr">
        <is>
          <t>Wiedervorlage eingetragen</t>
        </is>
      </c>
      <c r="E25" s="6" t="inlineStr">
        <is>
          <t>BAG 9 AZR 541/15 Rn. 43</t>
        </is>
      </c>
      <c r="F25" s="6" t="inlineStr">
        <is>
          <t>Büroleitung</t>
        </is>
      </c>
      <c r="G25" s="7" t="n">
        <v>46374</v>
      </c>
      <c r="H25" s="8" t="n"/>
      <c r="I25" s="8" t="n"/>
    </row>
    <row r="26">
      <c r="A26" s="6" t="n">
        <v>22</v>
      </c>
      <c r="B26" s="6" t="inlineStr">
        <is>
          <t>Berufsrecht</t>
        </is>
      </c>
      <c r="C26" s="6" t="inlineStr">
        <is>
          <t>Fachanwaltsfortbildung: je Fachgebiet mindestens 15 Zeitstunden im Kalenderjahr (Blatt „Fortbildung“)</t>
        </is>
      </c>
      <c r="D26" s="6" t="inlineStr">
        <is>
          <t>Stunden erreicht, Bescheinigungen gesammelt</t>
        </is>
      </c>
      <c r="E26" s="6" t="inlineStr">
        <is>
          <t>§ 15 FAO; § 43c Abs. 4 BRAO</t>
        </is>
      </c>
      <c r="F26" s="6" t="inlineStr">
        <is>
          <t>jede Fachanwältin, jeder Fachanwalt</t>
        </is>
      </c>
      <c r="G26" s="7" t="n">
        <v>46387</v>
      </c>
      <c r="H26" s="8" t="n"/>
      <c r="I26" s="8" t="n"/>
    </row>
    <row r="27">
      <c r="A27" s="6" t="n">
        <v>23</v>
      </c>
      <c r="B27" s="6" t="inlineStr">
        <is>
          <t>Berufsrecht</t>
        </is>
      </c>
      <c r="C27" s="6" t="inlineStr">
        <is>
          <t>Allgemeine Fortbildung aller Berufsträger für 2027 planen</t>
        </is>
      </c>
      <c r="D27" s="6" t="inlineStr">
        <is>
          <t>Plan je Person</t>
        </is>
      </c>
      <c r="E27" s="6" t="inlineStr">
        <is>
          <t>§ 43a Abs. 8 BRAO</t>
        </is>
      </c>
      <c r="F27" s="6" t="inlineStr">
        <is>
          <t>Inhaber</t>
        </is>
      </c>
      <c r="G27" s="7" t="n">
        <v>46374</v>
      </c>
      <c r="H27" s="8" t="n"/>
      <c r="I27" s="8" t="n"/>
    </row>
    <row r="28">
      <c r="A28" s="6" t="n">
        <v>24</v>
      </c>
      <c r="B28" s="6" t="inlineStr">
        <is>
          <t>Berufsrecht</t>
        </is>
      </c>
      <c r="C28" s="6" t="inlineStr">
        <is>
          <t>Berufshaftpflicht: Versicherungssumme zu den Mandatsgrößen 2027 passend?</t>
        </is>
      </c>
      <c r="D28" s="6" t="inlineStr">
        <is>
          <t>Police geprüft, Rückfrage beim Versicherer erledigt</t>
        </is>
      </c>
      <c r="E28" s="6" t="inlineStr">
        <is>
          <t>§ 51 Abs. 4 BRAO (je Anwalt mind. 250.000 €); §§ 59n, 59o BRAO (Gesellschaft)</t>
        </is>
      </c>
      <c r="F28" s="6" t="inlineStr">
        <is>
          <t>Inhaber</t>
        </is>
      </c>
      <c r="G28" s="7" t="n">
        <v>46367</v>
      </c>
      <c r="H28" s="8" t="n"/>
      <c r="I28" s="8" t="n"/>
    </row>
    <row r="29">
      <c r="A29" s="6" t="n">
        <v>25</v>
      </c>
      <c r="B29" s="6" t="inlineStr">
        <is>
          <t>Berufsrecht</t>
        </is>
      </c>
      <c r="C29" s="6" t="inlineStr">
        <is>
          <t>Fremdgeld: Bestände prüfen und weiterleiten</t>
        </is>
      </c>
      <c r="D29" s="6" t="inlineStr">
        <is>
          <t>kein Fremdgeld ohne Grund auf dem Geschäftskonto</t>
        </is>
      </c>
      <c r="E29" s="6" t="inlineStr">
        <is>
          <t>§ 43a Abs. 7 BRAO</t>
        </is>
      </c>
      <c r="F29" s="6" t="inlineStr">
        <is>
          <t>Anwalt, Büroleitung</t>
        </is>
      </c>
      <c r="G29" s="7" t="n">
        <v>46374</v>
      </c>
      <c r="H29" s="8" t="n"/>
      <c r="I29" s="8" t="n"/>
    </row>
    <row r="30">
      <c r="A30" s="6" t="n">
        <v>26</v>
      </c>
      <c r="B30" s="6" t="inlineStr">
        <is>
          <t>Aufbewahrung</t>
        </is>
      </c>
      <c r="C30" s="6" t="inlineStr">
        <is>
          <t>Handakten mit Auftragsende 2020 auswählen (Blatt „Aufbewahrung“)</t>
        </is>
      </c>
      <c r="D30" s="6" t="inlineStr">
        <is>
          <t>Liste der Akten, Vernichtung frühestens ab 01.01.2027 nach Prüfung</t>
        </is>
      </c>
      <c r="E30" s="6" t="inlineStr">
        <is>
          <t>§ 50 Abs. 1 BRAO</t>
        </is>
      </c>
      <c r="F30" s="6" t="inlineStr">
        <is>
          <t>Büroleitung</t>
        </is>
      </c>
      <c r="G30" s="7" t="n">
        <v>46374</v>
      </c>
      <c r="H30" s="8" t="n"/>
      <c r="I30" s="8" t="n"/>
    </row>
    <row r="31">
      <c r="A31" s="6" t="n">
        <v>27</v>
      </c>
      <c r="B31" s="6" t="inlineStr">
        <is>
          <t>Aufbewahrung</t>
        </is>
      </c>
      <c r="C31" s="6" t="inlineStr">
        <is>
          <t>Originale an Mandanten zurückgeben oder zur Abholung auffordern</t>
        </is>
      </c>
      <c r="D31" s="6" t="inlineStr">
        <is>
          <t>Aufforderung versandt (Pflicht endet sechs Monate nach Zugang)</t>
        </is>
      </c>
      <c r="E31" s="6" t="inlineStr">
        <is>
          <t>§ 50 Abs. 2 BRAO</t>
        </is>
      </c>
      <c r="F31" s="6" t="inlineStr">
        <is>
          <t>Büroleitung</t>
        </is>
      </c>
      <c r="G31" s="7" t="n">
        <v>46374</v>
      </c>
      <c r="H31" s="8" t="n"/>
      <c r="I31" s="8" t="n"/>
    </row>
    <row r="32">
      <c r="A32" s="6" t="n">
        <v>28</v>
      </c>
      <c r="B32" s="6" t="inlineStr">
        <is>
          <t>Aufbewahrung</t>
        </is>
      </c>
      <c r="C32" s="6" t="inlineStr">
        <is>
          <t>Steuerliche Unterlagen getrennt behandeln: Belege 8, Bücher 10, Geschäftsbriefe 6 Jahre</t>
        </is>
      </c>
      <c r="D32" s="6" t="inlineStr">
        <is>
          <t>mit dem Steuerberater abgestimmt</t>
        </is>
      </c>
      <c r="E32" s="6" t="inlineStr">
        <is>
          <t>§ 147 Abs. 1, 3, 4 AO</t>
        </is>
      </c>
      <c r="F32" s="6" t="inlineStr">
        <is>
          <t>Inhaber</t>
        </is>
      </c>
      <c r="G32" s="7" t="n">
        <v>46374</v>
      </c>
      <c r="H32" s="8" t="n"/>
      <c r="I32" s="8" t="n"/>
    </row>
    <row r="33">
      <c r="A33" s="6" t="n">
        <v>29</v>
      </c>
      <c r="B33" s="6" t="inlineStr">
        <is>
          <t>Aufbewahrung</t>
        </is>
      </c>
      <c r="C33" s="6" t="inlineStr">
        <is>
          <t>Vernichtung datenschutzgerecht; Dienstleister nur mit Verschwiegenheitsvereinbarung</t>
        </is>
      </c>
      <c r="D33" s="6" t="inlineStr">
        <is>
          <t>Vernichtungsnachweis abgelegt</t>
        </is>
      </c>
      <c r="E33" s="6" t="inlineStr">
        <is>
          <t>Art. 5 Abs. 1 lit. e, Art. 17 DSGVO; § 43e BRAO</t>
        </is>
      </c>
      <c r="F33" s="6" t="inlineStr">
        <is>
          <t>Büroleitung</t>
        </is>
      </c>
      <c r="G33" s="7" t="n">
        <v>46416</v>
      </c>
      <c r="H33" s="8" t="n"/>
      <c r="I33" s="8" t="n"/>
    </row>
    <row r="34">
      <c r="A34" s="6" t="n">
        <v>30</v>
      </c>
      <c r="B34" s="6" t="inlineStr">
        <is>
          <t>Betrieb</t>
        </is>
      </c>
      <c r="C34" s="6" t="inlineStr">
        <is>
          <t>Zahlungen und Rechnungen vor dem 31.12. mit dem Steuerberater besprechen (Zufluss nur bei Einnahmenüberschussrechnung)</t>
        </is>
      </c>
      <c r="D34" s="6" t="inlineStr">
        <is>
          <t>Termin gehalten</t>
        </is>
      </c>
      <c r="E34" s="6" t="inlineStr">
        <is>
          <t>§ 11 EStG</t>
        </is>
      </c>
      <c r="F34" s="6" t="inlineStr">
        <is>
          <t>Inhaber</t>
        </is>
      </c>
      <c r="G34" s="7" t="n">
        <v>46360</v>
      </c>
      <c r="H34" s="8" t="n"/>
      <c r="I34" s="8" t="n"/>
    </row>
    <row r="35">
      <c r="A35" s="6" t="n">
        <v>31</v>
      </c>
      <c r="B35" s="6" t="inlineStr">
        <is>
          <t>Betrieb</t>
        </is>
      </c>
      <c r="C35" s="6" t="inlineStr">
        <is>
          <t>E-Rechnung: Leistungen aus 2026 an Unternehmer-Mandanten bis 31.12.2026 abrechnen, sonst ab 01.01.2027 E-Rechnung (gleich welcher Umsatz). Leistungen aus 2027: E-Rechnung, wenn Gesamtumsatz 2026 über 800.000 € (sonst bis 31.12.2027 noch Papier oder, mit Zustimmung, anderes Format)</t>
        </is>
      </c>
      <c r="D35" s="6" t="inlineStr">
        <is>
          <t>Umsatz geprüft, 2026 endende Unternehmer-Mandate abgerechnet oder als E-Rechnung vorgesehen, Kanzleisoftware geprüft</t>
        </is>
      </c>
      <c r="E35" s="6" t="inlineStr">
        <is>
          <t>§ 27 Abs. 38 Nr. 1 und 2 UStG; §§ 33, 34a UStDV</t>
        </is>
      </c>
      <c r="F35" s="6" t="inlineStr">
        <is>
          <t>Inhaber</t>
        </is>
      </c>
      <c r="G35" s="7" t="n">
        <v>46367</v>
      </c>
      <c r="H35" s="8" t="n"/>
      <c r="I35" s="8" t="n"/>
    </row>
    <row r="36">
      <c r="A36" s="6" t="n">
        <v>32</v>
      </c>
      <c r="B36" s="6" t="inlineStr">
        <is>
          <t>Betrieb</t>
        </is>
      </c>
      <c r="C36" s="6" t="inlineStr">
        <is>
          <t>KI-Werkzeuge der Kanzlei durchsehen (Bestandsliste)</t>
        </is>
      </c>
      <c r="D36" s="6" t="inlineStr">
        <is>
          <t>Liste aktuell</t>
        </is>
      </c>
      <c r="E36" s="6" t="inlineStr">
        <is>
          <t>§ 43e BRAO</t>
        </is>
      </c>
      <c r="F36" s="6" t="inlineStr">
        <is>
          <t>Inhaber</t>
        </is>
      </c>
      <c r="G36" s="7" t="n">
        <v>46374</v>
      </c>
      <c r="H36" s="8" t="n"/>
      <c r="I36" s="8" t="n"/>
    </row>
    <row r="37">
      <c r="A37" s="6" t="n">
        <v>33</v>
      </c>
      <c r="B37" s="6" t="inlineStr">
        <is>
          <t>Betrieb</t>
        </is>
      </c>
      <c r="C37" s="6" t="inlineStr">
        <is>
          <t>Stundensatz und Budget für 2027 festlegen</t>
        </is>
      </c>
      <c r="D37" s="6" t="inlineStr">
        <is>
          <t>Zahlen beschlossen</t>
        </is>
      </c>
      <c r="E37" s="6" t="inlineStr"/>
      <c r="F37" s="6" t="inlineStr">
        <is>
          <t>Inhaber</t>
        </is>
      </c>
      <c r="G37" s="7" t="n">
        <v>46374</v>
      </c>
      <c r="H37" s="8" t="n"/>
      <c r="I37" s="8" t="n"/>
    </row>
  </sheetData>
  <autoFilter ref="A4:I37"/>
  <mergeCells count="2">
    <mergeCell ref="A1:I1"/>
    <mergeCell ref="A2:I2"/>
  </mergeCells>
  <dataValidations count="1">
    <dataValidation sqref="H5:H37" showDropDown="0" showInputMessage="0" showErrorMessage="0" allowBlank="1" error="Bitte einen Wert aus der Liste wählen." type="list">
      <formula1>"ja,nein,entfällt"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24" customWidth="1" min="3" max="3"/>
    <col width="10" customWidth="1" min="4" max="4"/>
    <col width="13" customWidth="1" min="5" max="5"/>
    <col width="14" customWidth="1" min="6" max="6"/>
    <col width="15" customWidth="1" min="7" max="7"/>
    <col width="15" customWidth="1" min="8" max="8"/>
    <col width="24" customWidth="1" min="9" max="9"/>
    <col width="13" customWidth="1" min="10" max="10"/>
    <col width="12" customWidth="1" min="11" max="11"/>
    <col width="30" customWidth="1" min="12" max="12"/>
  </cols>
  <sheetData>
    <row r="1">
      <c r="A1" s="1" t="inlineStr">
        <is>
          <t>Verjährungsliste zum Jahresende</t>
        </is>
      </c>
    </row>
    <row r="2" ht="42" customHeight="1">
      <c r="A2" s="2" t="inlineStr">
        <is>
          <t>Nur Aktenzeichen und Stichworte, keine Namen. Regelfrist: Fristende = 31.12. des dritten Jahres nach Entstehung und Kenntnis. Sonderfristen und taggenaue Höchstfristen tragen Sie in Spalte E selbst ein. Vorfristen: letzter Arbeitstag (Mo–Fr ohne die Feiertage und Schließtage im Blatt „Rückwärtsplan“) vor dem Tag, der 26 bzw. 12 Tage vor dem Fristende liegt. Beispielzeilen = erfundener Fall aus dem Artikel.</t>
        </is>
      </c>
    </row>
    <row r="3">
      <c r="A3" s="3" t="inlineStr">
        <is>
          <t>Offen:</t>
        </is>
      </c>
      <c r="B3" s="4">
        <f>COUNTIF(L5:L37,"OFFEN*")</f>
        <v>1.0</v>
      </c>
    </row>
    <row r="4">
      <c r="A4" s="5" t="inlineStr">
        <is>
          <t>Akte</t>
        </is>
      </c>
      <c r="B4" s="5" t="inlineStr">
        <is>
          <t>Anspruch (Stichwort)</t>
        </is>
      </c>
      <c r="C4" s="5" t="inlineStr">
        <is>
          <t>Art der Frist</t>
        </is>
      </c>
      <c r="D4" s="5" t="inlineStr">
        <is>
          <t>Jahr Entstehung + Kenntnis</t>
        </is>
      </c>
      <c r="E4" s="5" t="inlineStr">
        <is>
          <t>Fristende (nur Sonder-/Höchstfrist)</t>
        </is>
      </c>
      <c r="F4" s="5" t="inlineStr">
        <is>
          <t>Fristende</t>
        </is>
      </c>
      <c r="G4" s="5" t="inlineStr">
        <is>
          <t>Mandant entscheidet bis</t>
        </is>
      </c>
      <c r="H4" s="5" t="inlineStr">
        <is>
          <t>letzte reguläre Einreichung</t>
        </is>
      </c>
      <c r="I4" s="5" t="inlineStr">
        <is>
          <t>Weg</t>
        </is>
      </c>
      <c r="J4" s="5" t="inlineStr">
        <is>
          <t>eingereicht / erledigt am</t>
        </is>
      </c>
      <c r="K4" s="5" t="inlineStr">
        <is>
          <t>Beleg in Akte (ja/nein)</t>
        </is>
      </c>
      <c r="L4" s="5" t="inlineStr">
        <is>
          <t>Status</t>
        </is>
      </c>
    </row>
    <row r="5">
      <c r="A5" s="8" t="inlineStr">
        <is>
          <t>23/014</t>
        </is>
      </c>
      <c r="B5" s="8" t="inlineStr">
        <is>
          <t>Mietrückstand</t>
        </is>
      </c>
      <c r="C5" s="8" t="inlineStr">
        <is>
          <t>Regel (§§ 195, 199 Abs. 1 BGB)</t>
        </is>
      </c>
      <c r="D5" s="8" t="n">
        <v>2023</v>
      </c>
      <c r="E5" s="9" t="n"/>
      <c r="F5" s="10">
        <f>IF(OR(A5="",C5=""),"",IF(C5="Regel (§§ 195, 199 Abs. 1 BGB)",IF(D5="","",DATE(D5+3,12,31)),IF(E5="","",E5)))</f>
        <v>46387.0</v>
      </c>
      <c r="G5" s="11">
        <f>IF(F5="","",WORKDAY(F5-26,-1,'Rückwärtsplan'!$G$6:$G$15))</f>
        <v>46360.0</v>
      </c>
      <c r="H5" s="11">
        <f>IF(F5="","",WORKDAY(F5-12,-1,'Rückwärtsplan'!$G$6:$G$15))</f>
        <v>46374.0</v>
      </c>
      <c r="I5" s="8" t="inlineStr">
        <is>
          <t>Mahnbescheid</t>
        </is>
      </c>
      <c r="J5" s="9" t="n">
        <v>46372</v>
      </c>
      <c r="K5" s="8" t="inlineStr">
        <is>
          <t>ja</t>
        </is>
      </c>
      <c r="L5" s="12" t="str">
        <f>IF(I5="","OFFEN: Weg festlegen",IF(OR(I5="Klage",I5="Mahnbescheid"),IF(K5="ja","eingereicht, Eingang belegt","OFFEN: Eingang prüfen"),IF(K5="ja","erledigt, Beleg in Akte","OFFEN: Beleg fehlt")))</f>
        <v>eingereicht, Eingang belegt</v>
      </c>
    </row>
    <row r="6">
      <c r="A6" s="8" t="inlineStr">
        <is>
          <t>23/021</t>
        </is>
      </c>
      <c r="B6" s="8" t="inlineStr">
        <is>
          <t>Rückzahlung Mietkaution</t>
        </is>
      </c>
      <c r="C6" s="8" t="inlineStr">
        <is>
          <t>Regel (§§ 195, 199 Abs. 1 BGB)</t>
        </is>
      </c>
      <c r="D6" s="8" t="n">
        <v>2023</v>
      </c>
      <c r="E6" s="9" t="n"/>
      <c r="F6" s="10">
        <f>IF(OR(A6="",C6=""),"",IF(C6="Regel (§§ 195, 199 Abs. 1 BGB)",IF(D6="","",DATE(D6+3,12,31)),IF(E6="","",E6)))</f>
        <v>46387.0</v>
      </c>
      <c r="G6" s="11">
        <f>IF(F6="","",WORKDAY(F6-26,-1,'Rückwärtsplan'!$G$6:$G$15))</f>
        <v>46360.0</v>
      </c>
      <c r="H6" s="11">
        <f>IF(F6="","",WORKDAY(F6-12,-1,'Rückwärtsplan'!$G$6:$G$15))</f>
        <v>46374.0</v>
      </c>
      <c r="I6" s="8" t="inlineStr">
        <is>
          <t>Mahnbescheid</t>
        </is>
      </c>
      <c r="J6" s="9" t="n">
        <v>46372</v>
      </c>
      <c r="K6" s="8" t="inlineStr">
        <is>
          <t>ja</t>
        </is>
      </c>
      <c r="L6" s="12" t="str">
        <f>IF(I6="","OFFEN: Weg festlegen",IF(OR(I6="Klage",I6="Mahnbescheid"),IF(K6="ja","eingereicht, Eingang belegt","OFFEN: Eingang prüfen"),IF(K6="ja","erledigt, Beleg in Akte","OFFEN: Beleg fehlt")))</f>
        <v>eingereicht, Eingang belegt</v>
      </c>
    </row>
    <row r="7">
      <c r="A7" s="8" t="inlineStr">
        <is>
          <t>23/033</t>
        </is>
      </c>
      <c r="B7" s="8" t="inlineStr">
        <is>
          <t>Nebenkostennachforderung</t>
        </is>
      </c>
      <c r="C7" s="8" t="inlineStr">
        <is>
          <t>Regel (§§ 195, 199 Abs. 1 BGB)</t>
        </is>
      </c>
      <c r="D7" s="8" t="n">
        <v>2023</v>
      </c>
      <c r="E7" s="9" t="n"/>
      <c r="F7" s="10">
        <f>IF(OR(A7="",C7=""),"",IF(C7="Regel (§§ 195, 199 Abs. 1 BGB)",IF(D7="","",DATE(D7+3,12,31)),IF(E7="","",E7)))</f>
        <v>46387.0</v>
      </c>
      <c r="G7" s="11">
        <f>IF(F7="","",WORKDAY(F7-26,-1,'Rückwärtsplan'!$G$6:$G$15))</f>
        <v>46360.0</v>
      </c>
      <c r="H7" s="11">
        <f>IF(F7="","",WORKDAY(F7-12,-1,'Rückwärtsplan'!$G$6:$G$15))</f>
        <v>46374.0</v>
      </c>
      <c r="I7" s="8" t="inlineStr">
        <is>
          <t>Mahnbescheid</t>
        </is>
      </c>
      <c r="J7" s="9" t="n">
        <v>46373</v>
      </c>
      <c r="K7" s="8" t="inlineStr">
        <is>
          <t>ja</t>
        </is>
      </c>
      <c r="L7" s="12" t="str">
        <f>IF(I7="","OFFEN: Weg festlegen",IF(OR(I7="Klage",I7="Mahnbescheid"),IF(K7="ja","eingereicht, Eingang belegt","OFFEN: Eingang prüfen"),IF(K7="ja","erledigt, Beleg in Akte","OFFEN: Beleg fehlt")))</f>
        <v>eingereicht, Eingang belegt</v>
      </c>
    </row>
    <row r="8">
      <c r="A8" s="8" t="inlineStr">
        <is>
          <t>23/040</t>
        </is>
      </c>
      <c r="B8" s="8" t="inlineStr">
        <is>
          <t>Rückzahlung Mietvorauszahlung</t>
        </is>
      </c>
      <c r="C8" s="8" t="inlineStr">
        <is>
          <t>Regel (§§ 195, 199 Abs. 1 BGB)</t>
        </is>
      </c>
      <c r="D8" s="8" t="n">
        <v>2023</v>
      </c>
      <c r="E8" s="9" t="n"/>
      <c r="F8" s="10">
        <f>IF(OR(A8="",C8=""),"",IF(C8="Regel (§§ 195, 199 Abs. 1 BGB)",IF(D8="","",DATE(D8+3,12,31)),IF(E8="","",E8)))</f>
        <v>46387.0</v>
      </c>
      <c r="G8" s="11">
        <f>IF(F8="","",WORKDAY(F8-26,-1,'Rückwärtsplan'!$G$6:$G$15))</f>
        <v>46360.0</v>
      </c>
      <c r="H8" s="11">
        <f>IF(F8="","",WORKDAY(F8-12,-1,'Rückwärtsplan'!$G$6:$G$15))</f>
        <v>46374.0</v>
      </c>
      <c r="I8" s="8" t="inlineStr">
        <is>
          <t>Mahnbescheid</t>
        </is>
      </c>
      <c r="J8" s="9" t="n">
        <v>46373</v>
      </c>
      <c r="K8" s="8" t="inlineStr">
        <is>
          <t>ja</t>
        </is>
      </c>
      <c r="L8" s="12" t="str">
        <f>IF(I8="","OFFEN: Weg festlegen",IF(OR(I8="Klage",I8="Mahnbescheid"),IF(K8="ja","eingereicht, Eingang belegt","OFFEN: Eingang prüfen"),IF(K8="ja","erledigt, Beleg in Akte","OFFEN: Beleg fehlt")))</f>
        <v>eingereicht, Eingang belegt</v>
      </c>
    </row>
    <row r="9">
      <c r="A9" s="8" t="inlineStr">
        <is>
          <t>23/052</t>
        </is>
      </c>
      <c r="B9" s="8" t="inlineStr">
        <is>
          <t>Schadensersatz Wasserschaden</t>
        </is>
      </c>
      <c r="C9" s="8" t="inlineStr">
        <is>
          <t>Regel (§§ 195, 199 Abs. 1 BGB)</t>
        </is>
      </c>
      <c r="D9" s="8" t="n">
        <v>2023</v>
      </c>
      <c r="E9" s="9" t="n"/>
      <c r="F9" s="10">
        <f>IF(OR(A9="",C9=""),"",IF(C9="Regel (§§ 195, 199 Abs. 1 BGB)",IF(D9="","",DATE(D9+3,12,31)),IF(E9="","",E9)))</f>
        <v>46387.0</v>
      </c>
      <c r="G9" s="11">
        <f>IF(F9="","",WORKDAY(F9-26,-1,'Rückwärtsplan'!$G$6:$G$15))</f>
        <v>46360.0</v>
      </c>
      <c r="H9" s="11">
        <f>IF(F9="","",WORKDAY(F9-12,-1,'Rückwärtsplan'!$G$6:$G$15))</f>
        <v>46374.0</v>
      </c>
      <c r="I9" s="8" t="inlineStr">
        <is>
          <t>Verzicht der Gegenseite</t>
        </is>
      </c>
      <c r="J9" s="9" t="n">
        <v>46367</v>
      </c>
      <c r="K9" s="8" t="inlineStr">
        <is>
          <t>ja</t>
        </is>
      </c>
      <c r="L9" s="12" t="str">
        <f>IF(I9="","OFFEN: Weg festlegen",IF(OR(I9="Klage",I9="Mahnbescheid"),IF(K9="ja","eingereicht, Eingang belegt","OFFEN: Eingang prüfen"),IF(K9="ja","erledigt, Beleg in Akte","OFFEN: Beleg fehlt")))</f>
        <v>erledigt, Beleg in Akte</v>
      </c>
    </row>
    <row r="10">
      <c r="A10" s="8" t="inlineStr">
        <is>
          <t>23/058</t>
        </is>
      </c>
      <c r="B10" s="8" t="inlineStr">
        <is>
          <t>Rückforderung überhöhter Miete</t>
        </is>
      </c>
      <c r="C10" s="8" t="inlineStr">
        <is>
          <t>Regel (§§ 195, 199 Abs. 1 BGB)</t>
        </is>
      </c>
      <c r="D10" s="8" t="n">
        <v>2023</v>
      </c>
      <c r="E10" s="9" t="n"/>
      <c r="F10" s="10">
        <f>IF(OR(A10="",C10=""),"",IF(C10="Regel (§§ 195, 199 Abs. 1 BGB)",IF(D10="","",DATE(D10+3,12,31)),IF(E10="","",E10)))</f>
        <v>46387.0</v>
      </c>
      <c r="G10" s="11">
        <f>IF(F10="","",WORKDAY(F10-26,-1,'Rückwärtsplan'!$G$6:$G$15))</f>
        <v>46360.0</v>
      </c>
      <c r="H10" s="11">
        <f>IF(F10="","",WORKDAY(F10-12,-1,'Rückwärtsplan'!$G$6:$G$15))</f>
        <v>46374.0</v>
      </c>
      <c r="I10" s="8" t="inlineStr">
        <is>
          <t>Klage</t>
        </is>
      </c>
      <c r="J10" s="9" t="n">
        <v>46373</v>
      </c>
      <c r="K10" s="8" t="inlineStr">
        <is>
          <t>ja</t>
        </is>
      </c>
      <c r="L10" s="12" t="str">
        <f>IF(I10="","OFFEN: Weg festlegen",IF(OR(I10="Klage",I10="Mahnbescheid"),IF(K10="ja","eingereicht, Eingang belegt","OFFEN: Eingang prüfen"),IF(K10="ja","erledigt, Beleg in Akte","OFFEN: Beleg fehlt")))</f>
        <v>eingereicht, Eingang belegt</v>
      </c>
    </row>
    <row r="11">
      <c r="A11" s="8" t="inlineStr">
        <is>
          <t>23/061</t>
        </is>
      </c>
      <c r="B11" s="8" t="inlineStr">
        <is>
          <t>Provision aus Arbeitsverhältnis</t>
        </is>
      </c>
      <c r="C11" s="8" t="inlineStr">
        <is>
          <t>Regel (§§ 195, 199 Abs. 1 BGB)</t>
        </is>
      </c>
      <c r="D11" s="8" t="n">
        <v>2023</v>
      </c>
      <c r="E11" s="9" t="n"/>
      <c r="F11" s="10">
        <f>IF(OR(A11="",C11=""),"",IF(C11="Regel (§§ 195, 199 Abs. 1 BGB)",IF(D11="","",DATE(D11+3,12,31)),IF(E11="","",E11)))</f>
        <v>46387.0</v>
      </c>
      <c r="G11" s="11">
        <f>IF(F11="","",WORKDAY(F11-26,-1,'Rückwärtsplan'!$G$6:$G$15))</f>
        <v>46360.0</v>
      </c>
      <c r="H11" s="11">
        <f>IF(F11="","",WORKDAY(F11-12,-1,'Rückwärtsplan'!$G$6:$G$15))</f>
        <v>46374.0</v>
      </c>
      <c r="I11" s="8" t="inlineStr">
        <is>
          <t>Klage</t>
        </is>
      </c>
      <c r="J11" s="9" t="n">
        <v>46373</v>
      </c>
      <c r="K11" s="8" t="inlineStr">
        <is>
          <t>ja</t>
        </is>
      </c>
      <c r="L11" s="12" t="str">
        <f>IF(I11="","OFFEN: Weg festlegen",IF(OR(I11="Klage",I11="Mahnbescheid"),IF(K11="ja","eingereicht, Eingang belegt","OFFEN: Eingang prüfen"),IF(K11="ja","erledigt, Beleg in Akte","OFFEN: Beleg fehlt")))</f>
        <v>eingereicht, Eingang belegt</v>
      </c>
    </row>
    <row r="12">
      <c r="A12" s="8" t="inlineStr">
        <is>
          <t>23/066</t>
        </is>
      </c>
      <c r="B12" s="8" t="inlineStr">
        <is>
          <t>Mietrückstand</t>
        </is>
      </c>
      <c r="C12" s="8" t="inlineStr">
        <is>
          <t>Regel (§§ 195, 199 Abs. 1 BGB)</t>
        </is>
      </c>
      <c r="D12" s="8" t="n">
        <v>2023</v>
      </c>
      <c r="E12" s="9" t="n"/>
      <c r="F12" s="10">
        <f>IF(OR(A12="",C12=""),"",IF(C12="Regel (§§ 195, 199 Abs. 1 BGB)",IF(D12="","",DATE(D12+3,12,31)),IF(E12="","",E12)))</f>
        <v>46387.0</v>
      </c>
      <c r="G12" s="11">
        <f>IF(F12="","",WORKDAY(F12-26,-1,'Rückwärtsplan'!$G$6:$G$15))</f>
        <v>46360.0</v>
      </c>
      <c r="H12" s="11">
        <f>IF(F12="","",WORKDAY(F12-12,-1,'Rückwärtsplan'!$G$6:$G$15))</f>
        <v>46374.0</v>
      </c>
      <c r="I12" s="8" t="inlineStr">
        <is>
          <t>erledigt (Zahlung/Vergleich)</t>
        </is>
      </c>
      <c r="J12" s="9" t="n">
        <v>46353</v>
      </c>
      <c r="K12" s="8" t="inlineStr">
        <is>
          <t>ja</t>
        </is>
      </c>
      <c r="L12" s="12" t="str">
        <f>IF(I12="","OFFEN: Weg festlegen",IF(OR(I12="Klage",I12="Mahnbescheid"),IF(K12="ja","eingereicht, Eingang belegt","OFFEN: Eingang prüfen"),IF(K12="ja","erledigt, Beleg in Akte","OFFEN: Beleg fehlt")))</f>
        <v>erledigt, Beleg in Akte</v>
      </c>
    </row>
    <row r="13">
      <c r="A13" s="8" t="inlineStr">
        <is>
          <t>23/070</t>
        </is>
      </c>
      <c r="B13" s="8" t="inlineStr">
        <is>
          <t>Betriebskosten</t>
        </is>
      </c>
      <c r="C13" s="8" t="inlineStr">
        <is>
          <t>Regel (§§ 195, 199 Abs. 1 BGB)</t>
        </is>
      </c>
      <c r="D13" s="8" t="n">
        <v>2023</v>
      </c>
      <c r="E13" s="9" t="n"/>
      <c r="F13" s="10">
        <f>IF(OR(A13="",C13=""),"",IF(C13="Regel (§§ 195, 199 Abs. 1 BGB)",IF(D13="","",DATE(D13+3,12,31)),IF(E13="","",E13)))</f>
        <v>46387.0</v>
      </c>
      <c r="G13" s="11">
        <f>IF(F13="","",WORKDAY(F13-26,-1,'Rückwärtsplan'!$G$6:$G$15))</f>
        <v>46360.0</v>
      </c>
      <c r="H13" s="11">
        <f>IF(F13="","",WORKDAY(F13-12,-1,'Rückwärtsplan'!$G$6:$G$15))</f>
        <v>46374.0</v>
      </c>
      <c r="I13" s="8" t="inlineStr">
        <is>
          <t>erledigt (Zahlung/Vergleich)</t>
        </is>
      </c>
      <c r="J13" s="9" t="n">
        <v>46360</v>
      </c>
      <c r="K13" s="8" t="inlineStr">
        <is>
          <t>ja</t>
        </is>
      </c>
      <c r="L13" s="12" t="str">
        <f>IF(I13="","OFFEN: Weg festlegen",IF(OR(I13="Klage",I13="Mahnbescheid"),IF(K13="ja","eingereicht, Eingang belegt","OFFEN: Eingang prüfen"),IF(K13="ja","erledigt, Beleg in Akte","OFFEN: Beleg fehlt")))</f>
        <v>erledigt, Beleg in Akte</v>
      </c>
    </row>
    <row r="14">
      <c r="A14" s="8" t="inlineStr">
        <is>
          <t>23/077</t>
        </is>
      </c>
      <c r="B14" s="8" t="inlineStr">
        <is>
          <t>Restlohn</t>
        </is>
      </c>
      <c r="C14" s="8" t="inlineStr">
        <is>
          <t>Regel (§§ 195, 199 Abs. 1 BGB)</t>
        </is>
      </c>
      <c r="D14" s="8" t="n">
        <v>2023</v>
      </c>
      <c r="E14" s="9" t="n"/>
      <c r="F14" s="10">
        <f>IF(OR(A14="",C14=""),"",IF(C14="Regel (§§ 195, 199 Abs. 1 BGB)",IF(D14="","",DATE(D14+3,12,31)),IF(E14="","",E14)))</f>
        <v>46387.0</v>
      </c>
      <c r="G14" s="11">
        <f>IF(F14="","",WORKDAY(F14-26,-1,'Rückwärtsplan'!$G$6:$G$15))</f>
        <v>46360.0</v>
      </c>
      <c r="H14" s="11">
        <f>IF(F14="","",WORKDAY(F14-12,-1,'Rückwärtsplan'!$G$6:$G$15))</f>
        <v>46374.0</v>
      </c>
      <c r="I14" s="8" t="inlineStr">
        <is>
          <t>erledigt (Zahlung/Vergleich)</t>
        </is>
      </c>
      <c r="J14" s="9" t="n">
        <v>46358</v>
      </c>
      <c r="K14" s="8" t="inlineStr">
        <is>
          <t>ja</t>
        </is>
      </c>
      <c r="L14" s="12" t="str">
        <f>IF(I14="","OFFEN: Weg festlegen",IF(OR(I14="Klage",I14="Mahnbescheid"),IF(K14="ja","eingereicht, Eingang belegt","OFFEN: Eingang prüfen"),IF(K14="ja","erledigt, Beleg in Akte","OFFEN: Beleg fehlt")))</f>
        <v>erledigt, Beleg in Akte</v>
      </c>
    </row>
    <row r="15">
      <c r="A15" s="8" t="inlineStr">
        <is>
          <t>23/083</t>
        </is>
      </c>
      <c r="B15" s="8" t="inlineStr">
        <is>
          <t>Minderung</t>
        </is>
      </c>
      <c r="C15" s="8" t="inlineStr">
        <is>
          <t>Regel (§§ 195, 199 Abs. 1 BGB)</t>
        </is>
      </c>
      <c r="D15" s="8" t="n">
        <v>2023</v>
      </c>
      <c r="E15" s="9" t="n"/>
      <c r="F15" s="10">
        <f>IF(OR(A15="",C15=""),"",IF(C15="Regel (§§ 195, 199 Abs. 1 BGB)",IF(D15="","",DATE(D15+3,12,31)),IF(E15="","",E15)))</f>
        <v>46387.0</v>
      </c>
      <c r="G15" s="11">
        <f>IF(F15="","",WORKDAY(F15-26,-1,'Rückwärtsplan'!$G$6:$G$15))</f>
        <v>46360.0</v>
      </c>
      <c r="H15" s="11">
        <f>IF(F15="","",WORKDAY(F15-12,-1,'Rückwärtsplan'!$G$6:$G$15))</f>
        <v>46374.0</v>
      </c>
      <c r="I15" s="8" t="inlineStr">
        <is>
          <t>nicht verfolgen (Weisung)</t>
        </is>
      </c>
      <c r="J15" s="9" t="n">
        <v>46356</v>
      </c>
      <c r="K15" s="8" t="inlineStr">
        <is>
          <t>ja</t>
        </is>
      </c>
      <c r="L15" s="12" t="str">
        <f>IF(I15="","OFFEN: Weg festlegen",IF(OR(I15="Klage",I15="Mahnbescheid"),IF(K15="ja","eingereicht, Eingang belegt","OFFEN: Eingang prüfen"),IF(K15="ja","erledigt, Beleg in Akte","OFFEN: Beleg fehlt")))</f>
        <v>erledigt, Beleg in Akte</v>
      </c>
    </row>
    <row r="16">
      <c r="A16" s="8" t="inlineStr">
        <is>
          <t>23/089</t>
        </is>
      </c>
      <c r="B16" s="8" t="inlineStr">
        <is>
          <t>Schadensersatz Umzug</t>
        </is>
      </c>
      <c r="C16" s="8" t="inlineStr">
        <is>
          <t>Regel (§§ 195, 199 Abs. 1 BGB)</t>
        </is>
      </c>
      <c r="D16" s="8" t="n">
        <v>2023</v>
      </c>
      <c r="E16" s="9" t="n"/>
      <c r="F16" s="10">
        <f>IF(OR(A16="",C16=""),"",IF(C16="Regel (§§ 195, 199 Abs. 1 BGB)",IF(D16="","",DATE(D16+3,12,31)),IF(E16="","",E16)))</f>
        <v>46387.0</v>
      </c>
      <c r="G16" s="11">
        <f>IF(F16="","",WORKDAY(F16-26,-1,'Rückwärtsplan'!$G$6:$G$15))</f>
        <v>46360.0</v>
      </c>
      <c r="H16" s="11">
        <f>IF(F16="","",WORKDAY(F16-12,-1,'Rückwärtsplan'!$G$6:$G$15))</f>
        <v>46374.0</v>
      </c>
      <c r="I16" s="8" t="inlineStr">
        <is>
          <t>nicht verfolgen (Weisung)</t>
        </is>
      </c>
      <c r="J16" s="9" t="n">
        <v>46359</v>
      </c>
      <c r="K16" s="8" t="inlineStr">
        <is>
          <t>ja</t>
        </is>
      </c>
      <c r="L16" s="12" t="str">
        <f>IF(I16="","OFFEN: Weg festlegen",IF(OR(I16="Klage",I16="Mahnbescheid"),IF(K16="ja","eingereicht, Eingang belegt","OFFEN: Eingang prüfen"),IF(K16="ja","erledigt, Beleg in Akte","OFFEN: Beleg fehlt")))</f>
        <v>erledigt, Beleg in Akte</v>
      </c>
    </row>
    <row r="17">
      <c r="A17" s="8" t="inlineStr">
        <is>
          <t>26/412</t>
        </is>
      </c>
      <c r="B17" s="8" t="inlineStr">
        <is>
          <t>Guthaben Betriebskosten 2022 (Mandat seit 15.12.)</t>
        </is>
      </c>
      <c r="C17" s="8" t="inlineStr">
        <is>
          <t>Regel (§§ 195, 199 Abs. 1 BGB)</t>
        </is>
      </c>
      <c r="D17" s="8" t="n">
        <v>2023</v>
      </c>
      <c r="E17" s="9" t="n"/>
      <c r="F17" s="10">
        <f>IF(OR(A17="",C17=""),"",IF(C17="Regel (§§ 195, 199 Abs. 1 BGB)",IF(D17="","",DATE(D17+3,12,31)),IF(E17="","",E17)))</f>
        <v>46387.0</v>
      </c>
      <c r="G17" s="11">
        <f>IF(F17="","",WORKDAY(F17-26,-1,'Rückwärtsplan'!$G$6:$G$15))</f>
        <v>46360.0</v>
      </c>
      <c r="H17" s="11">
        <f>IF(F17="","",WORKDAY(F17-12,-1,'Rückwärtsplan'!$G$6:$G$15))</f>
        <v>46374.0</v>
      </c>
      <c r="I17" s="8" t="inlineStr">
        <is>
          <t>Mahnbescheid</t>
        </is>
      </c>
      <c r="J17" s="9" t="n">
        <v>46373</v>
      </c>
      <c r="K17" s="8" t="n"/>
      <c r="L17" s="12" t="str">
        <f>IF(I17="","OFFEN: Weg festlegen",IF(OR(I17="Klage",I17="Mahnbescheid"),IF(K17="ja","eingereicht, Eingang belegt","OFFEN: Eingang prüfen"),IF(K17="ja","erledigt, Beleg in Akte","OFFEN: Beleg fehlt")))</f>
        <v>OFFEN: Eingang prüfen</v>
      </c>
    </row>
    <row r="18">
      <c r="A18" s="8" t="n"/>
      <c r="B18" s="8" t="n"/>
      <c r="C18" s="8" t="n"/>
      <c r="D18" s="8" t="n"/>
      <c r="E18" s="9" t="n"/>
      <c r="F18" s="10" t="str">
        <f>IF(OR(A18="",C18=""),"",IF(C18="Regel (§§ 195, 199 Abs. 1 BGB)",IF(D18="","",DATE(D18+3,12,31)),IF(E18="","",E18)))</f>
        <v/>
      </c>
      <c r="G18" s="11" t="str">
        <f>IF(F18="","",WORKDAY(F18-26,-1,'Rückwärtsplan'!$G$6:$G$15))</f>
        <v/>
      </c>
      <c r="H18" s="11" t="str">
        <f>IF(F18="","",WORKDAY(F18-12,-1,'Rückwärtsplan'!$G$6:$G$15))</f>
        <v/>
      </c>
      <c r="I18" s="8" t="n"/>
      <c r="J18" s="9" t="n"/>
      <c r="K18" s="8" t="n"/>
      <c r="L18" s="12" t="str">
        <f>IF(A18="","",IF(I18="","OFFEN: Weg festlegen",IF(OR(I18="Klage",I18="Mahnbescheid"),IF(K18="ja","eingereicht, Eingang belegt","OFFEN: Eingang prüfen"),IF(K18="ja","erledigt, Beleg in Akte","OFFEN: Beleg fehlt"))))</f>
        <v/>
      </c>
    </row>
    <row r="19">
      <c r="A19" s="8" t="n"/>
      <c r="B19" s="8" t="n"/>
      <c r="C19" s="8" t="n"/>
      <c r="D19" s="8" t="n"/>
      <c r="E19" s="9" t="n"/>
      <c r="F19" s="10" t="str">
        <f>IF(OR(A19="",C19=""),"",IF(C19="Regel (§§ 195, 199 Abs. 1 BGB)",IF(D19="","",DATE(D19+3,12,31)),IF(E19="","",E19)))</f>
        <v/>
      </c>
      <c r="G19" s="11" t="str">
        <f>IF(F19="","",WORKDAY(F19-26,-1,'Rückwärtsplan'!$G$6:$G$15))</f>
        <v/>
      </c>
      <c r="H19" s="11" t="str">
        <f>IF(F19="","",WORKDAY(F19-12,-1,'Rückwärtsplan'!$G$6:$G$15))</f>
        <v/>
      </c>
      <c r="I19" s="8" t="n"/>
      <c r="J19" s="9" t="n"/>
      <c r="K19" s="8" t="n"/>
      <c r="L19" s="12" t="str">
        <f>IF(A19="","",IF(I19="","OFFEN: Weg festlegen",IF(OR(I19="Klage",I19="Mahnbescheid"),IF(K19="ja","eingereicht, Eingang belegt","OFFEN: Eingang prüfen"),IF(K19="ja","erledigt, Beleg in Akte","OFFEN: Beleg fehlt"))))</f>
        <v/>
      </c>
    </row>
    <row r="20">
      <c r="A20" s="8" t="n"/>
      <c r="B20" s="8" t="n"/>
      <c r="C20" s="8" t="n"/>
      <c r="D20" s="8" t="n"/>
      <c r="E20" s="9" t="n"/>
      <c r="F20" s="10" t="str">
        <f>IF(OR(A20="",C20=""),"",IF(C20="Regel (§§ 195, 199 Abs. 1 BGB)",IF(D20="","",DATE(D20+3,12,31)),IF(E20="","",E20)))</f>
        <v/>
      </c>
      <c r="G20" s="11" t="str">
        <f>IF(F20="","",WORKDAY(F20-26,-1,'Rückwärtsplan'!$G$6:$G$15))</f>
        <v/>
      </c>
      <c r="H20" s="11" t="str">
        <f>IF(F20="","",WORKDAY(F20-12,-1,'Rückwärtsplan'!$G$6:$G$15))</f>
        <v/>
      </c>
      <c r="I20" s="8" t="n"/>
      <c r="J20" s="9" t="n"/>
      <c r="K20" s="8" t="n"/>
      <c r="L20" s="12" t="str">
        <f>IF(A20="","",IF(I20="","OFFEN: Weg festlegen",IF(OR(I20="Klage",I20="Mahnbescheid"),IF(K20="ja","eingereicht, Eingang belegt","OFFEN: Eingang prüfen"),IF(K20="ja","erledigt, Beleg in Akte","OFFEN: Beleg fehlt"))))</f>
        <v/>
      </c>
    </row>
    <row r="21">
      <c r="A21" s="8" t="n"/>
      <c r="B21" s="8" t="n"/>
      <c r="C21" s="8" t="n"/>
      <c r="D21" s="8" t="n"/>
      <c r="E21" s="9" t="n"/>
      <c r="F21" s="10" t="str">
        <f>IF(OR(A21="",C21=""),"",IF(C21="Regel (§§ 195, 199 Abs. 1 BGB)",IF(D21="","",DATE(D21+3,12,31)),IF(E21="","",E21)))</f>
        <v/>
      </c>
      <c r="G21" s="11" t="str">
        <f>IF(F21="","",WORKDAY(F21-26,-1,'Rückwärtsplan'!$G$6:$G$15))</f>
        <v/>
      </c>
      <c r="H21" s="11" t="str">
        <f>IF(F21="","",WORKDAY(F21-12,-1,'Rückwärtsplan'!$G$6:$G$15))</f>
        <v/>
      </c>
      <c r="I21" s="8" t="n"/>
      <c r="J21" s="9" t="n"/>
      <c r="K21" s="8" t="n"/>
      <c r="L21" s="12" t="str">
        <f>IF(A21="","",IF(I21="","OFFEN: Weg festlegen",IF(OR(I21="Klage",I21="Mahnbescheid"),IF(K21="ja","eingereicht, Eingang belegt","OFFEN: Eingang prüfen"),IF(K21="ja","erledigt, Beleg in Akte","OFFEN: Beleg fehlt"))))</f>
        <v/>
      </c>
    </row>
    <row r="22">
      <c r="A22" s="8" t="n"/>
      <c r="B22" s="8" t="n"/>
      <c r="C22" s="8" t="n"/>
      <c r="D22" s="8" t="n"/>
      <c r="E22" s="9" t="n"/>
      <c r="F22" s="10" t="str">
        <f>IF(OR(A22="",C22=""),"",IF(C22="Regel (§§ 195, 199 Abs. 1 BGB)",IF(D22="","",DATE(D22+3,12,31)),IF(E22="","",E22)))</f>
        <v/>
      </c>
      <c r="G22" s="11" t="str">
        <f>IF(F22="","",WORKDAY(F22-26,-1,'Rückwärtsplan'!$G$6:$G$15))</f>
        <v/>
      </c>
      <c r="H22" s="11" t="str">
        <f>IF(F22="","",WORKDAY(F22-12,-1,'Rückwärtsplan'!$G$6:$G$15))</f>
        <v/>
      </c>
      <c r="I22" s="8" t="n"/>
      <c r="J22" s="9" t="n"/>
      <c r="K22" s="8" t="n"/>
      <c r="L22" s="12" t="str">
        <f>IF(A22="","",IF(I22="","OFFEN: Weg festlegen",IF(OR(I22="Klage",I22="Mahnbescheid"),IF(K22="ja","eingereicht, Eingang belegt","OFFEN: Eingang prüfen"),IF(K22="ja","erledigt, Beleg in Akte","OFFEN: Beleg fehlt"))))</f>
        <v/>
      </c>
    </row>
    <row r="23">
      <c r="A23" s="8" t="n"/>
      <c r="B23" s="8" t="n"/>
      <c r="C23" s="8" t="n"/>
      <c r="D23" s="8" t="n"/>
      <c r="E23" s="9" t="n"/>
      <c r="F23" s="10" t="str">
        <f>IF(OR(A23="",C23=""),"",IF(C23="Regel (§§ 195, 199 Abs. 1 BGB)",IF(D23="","",DATE(D23+3,12,31)),IF(E23="","",E23)))</f>
        <v/>
      </c>
      <c r="G23" s="11" t="str">
        <f>IF(F23="","",WORKDAY(F23-26,-1,'Rückwärtsplan'!$G$6:$G$15))</f>
        <v/>
      </c>
      <c r="H23" s="11" t="str">
        <f>IF(F23="","",WORKDAY(F23-12,-1,'Rückwärtsplan'!$G$6:$G$15))</f>
        <v/>
      </c>
      <c r="I23" s="8" t="n"/>
      <c r="J23" s="9" t="n"/>
      <c r="K23" s="8" t="n"/>
      <c r="L23" s="12" t="str">
        <f>IF(A23="","",IF(I23="","OFFEN: Weg festlegen",IF(OR(I23="Klage",I23="Mahnbescheid"),IF(K23="ja","eingereicht, Eingang belegt","OFFEN: Eingang prüfen"),IF(K23="ja","erledigt, Beleg in Akte","OFFEN: Beleg fehlt"))))</f>
        <v/>
      </c>
    </row>
    <row r="24">
      <c r="A24" s="8" t="n"/>
      <c r="B24" s="8" t="n"/>
      <c r="C24" s="8" t="n"/>
      <c r="D24" s="8" t="n"/>
      <c r="E24" s="9" t="n"/>
      <c r="F24" s="10" t="str">
        <f>IF(OR(A24="",C24=""),"",IF(C24="Regel (§§ 195, 199 Abs. 1 BGB)",IF(D24="","",DATE(D24+3,12,31)),IF(E24="","",E24)))</f>
        <v/>
      </c>
      <c r="G24" s="11" t="str">
        <f>IF(F24="","",WORKDAY(F24-26,-1,'Rückwärtsplan'!$G$6:$G$15))</f>
        <v/>
      </c>
      <c r="H24" s="11" t="str">
        <f>IF(F24="","",WORKDAY(F24-12,-1,'Rückwärtsplan'!$G$6:$G$15))</f>
        <v/>
      </c>
      <c r="I24" s="8" t="n"/>
      <c r="J24" s="9" t="n"/>
      <c r="K24" s="8" t="n"/>
      <c r="L24" s="12" t="str">
        <f>IF(A24="","",IF(I24="","OFFEN: Weg festlegen",IF(OR(I24="Klage",I24="Mahnbescheid"),IF(K24="ja","eingereicht, Eingang belegt","OFFEN: Eingang prüfen"),IF(K24="ja","erledigt, Beleg in Akte","OFFEN: Beleg fehlt"))))</f>
        <v/>
      </c>
    </row>
    <row r="25">
      <c r="A25" s="8" t="n"/>
      <c r="B25" s="8" t="n"/>
      <c r="C25" s="8" t="n"/>
      <c r="D25" s="8" t="n"/>
      <c r="E25" s="9" t="n"/>
      <c r="F25" s="10" t="str">
        <f>IF(OR(A25="",C25=""),"",IF(C25="Regel (§§ 195, 199 Abs. 1 BGB)",IF(D25="","",DATE(D25+3,12,31)),IF(E25="","",E25)))</f>
        <v/>
      </c>
      <c r="G25" s="11" t="str">
        <f>IF(F25="","",WORKDAY(F25-26,-1,'Rückwärtsplan'!$G$6:$G$15))</f>
        <v/>
      </c>
      <c r="H25" s="11" t="str">
        <f>IF(F25="","",WORKDAY(F25-12,-1,'Rückwärtsplan'!$G$6:$G$15))</f>
        <v/>
      </c>
      <c r="I25" s="8" t="n"/>
      <c r="J25" s="9" t="n"/>
      <c r="K25" s="8" t="n"/>
      <c r="L25" s="12" t="str">
        <f>IF(A25="","",IF(I25="","OFFEN: Weg festlegen",IF(OR(I25="Klage",I25="Mahnbescheid"),IF(K25="ja","eingereicht, Eingang belegt","OFFEN: Eingang prüfen"),IF(K25="ja","erledigt, Beleg in Akte","OFFEN: Beleg fehlt"))))</f>
        <v/>
      </c>
    </row>
    <row r="26">
      <c r="A26" s="8" t="n"/>
      <c r="B26" s="8" t="n"/>
      <c r="C26" s="8" t="n"/>
      <c r="D26" s="8" t="n"/>
      <c r="E26" s="9" t="n"/>
      <c r="F26" s="10" t="str">
        <f>IF(OR(A26="",C26=""),"",IF(C26="Regel (§§ 195, 199 Abs. 1 BGB)",IF(D26="","",DATE(D26+3,12,31)),IF(E26="","",E26)))</f>
        <v/>
      </c>
      <c r="G26" s="11" t="str">
        <f>IF(F26="","",WORKDAY(F26-26,-1,'Rückwärtsplan'!$G$6:$G$15))</f>
        <v/>
      </c>
      <c r="H26" s="11" t="str">
        <f>IF(F26="","",WORKDAY(F26-12,-1,'Rückwärtsplan'!$G$6:$G$15))</f>
        <v/>
      </c>
      <c r="I26" s="8" t="n"/>
      <c r="J26" s="9" t="n"/>
      <c r="K26" s="8" t="n"/>
      <c r="L26" s="12" t="str">
        <f>IF(A26="","",IF(I26="","OFFEN: Weg festlegen",IF(OR(I26="Klage",I26="Mahnbescheid"),IF(K26="ja","eingereicht, Eingang belegt","OFFEN: Eingang prüfen"),IF(K26="ja","erledigt, Beleg in Akte","OFFEN: Beleg fehlt"))))</f>
        <v/>
      </c>
    </row>
    <row r="27">
      <c r="A27" s="8" t="n"/>
      <c r="B27" s="8" t="n"/>
      <c r="C27" s="8" t="n"/>
      <c r="D27" s="8" t="n"/>
      <c r="E27" s="9" t="n"/>
      <c r="F27" s="10" t="str">
        <f>IF(OR(A27="",C27=""),"",IF(C27="Regel (§§ 195, 199 Abs. 1 BGB)",IF(D27="","",DATE(D27+3,12,31)),IF(E27="","",E27)))</f>
        <v/>
      </c>
      <c r="G27" s="11" t="str">
        <f>IF(F27="","",WORKDAY(F27-26,-1,'Rückwärtsplan'!$G$6:$G$15))</f>
        <v/>
      </c>
      <c r="H27" s="11" t="str">
        <f>IF(F27="","",WORKDAY(F27-12,-1,'Rückwärtsplan'!$G$6:$G$15))</f>
        <v/>
      </c>
      <c r="I27" s="8" t="n"/>
      <c r="J27" s="9" t="n"/>
      <c r="K27" s="8" t="n"/>
      <c r="L27" s="12" t="str">
        <f>IF(A27="","",IF(I27="","OFFEN: Weg festlegen",IF(OR(I27="Klage",I27="Mahnbescheid"),IF(K27="ja","eingereicht, Eingang belegt","OFFEN: Eingang prüfen"),IF(K27="ja","erledigt, Beleg in Akte","OFFEN: Beleg fehlt"))))</f>
        <v/>
      </c>
    </row>
    <row r="28">
      <c r="A28" s="8" t="n"/>
      <c r="B28" s="8" t="n"/>
      <c r="C28" s="8" t="n"/>
      <c r="D28" s="8" t="n"/>
      <c r="E28" s="9" t="n"/>
      <c r="F28" s="10" t="str">
        <f>IF(OR(A28="",C28=""),"",IF(C28="Regel (§§ 195, 199 Abs. 1 BGB)",IF(D28="","",DATE(D28+3,12,31)),IF(E28="","",E28)))</f>
        <v/>
      </c>
      <c r="G28" s="11" t="str">
        <f>IF(F28="","",WORKDAY(F28-26,-1,'Rückwärtsplan'!$G$6:$G$15))</f>
        <v/>
      </c>
      <c r="H28" s="11" t="str">
        <f>IF(F28="","",WORKDAY(F28-12,-1,'Rückwärtsplan'!$G$6:$G$15))</f>
        <v/>
      </c>
      <c r="I28" s="8" t="n"/>
      <c r="J28" s="9" t="n"/>
      <c r="K28" s="8" t="n"/>
      <c r="L28" s="12" t="str">
        <f>IF(A28="","",IF(I28="","OFFEN: Weg festlegen",IF(OR(I28="Klage",I28="Mahnbescheid"),IF(K28="ja","eingereicht, Eingang belegt","OFFEN: Eingang prüfen"),IF(K28="ja","erledigt, Beleg in Akte","OFFEN: Beleg fehlt"))))</f>
        <v/>
      </c>
    </row>
    <row r="29">
      <c r="A29" s="8" t="n"/>
      <c r="B29" s="8" t="n"/>
      <c r="C29" s="8" t="n"/>
      <c r="D29" s="8" t="n"/>
      <c r="E29" s="9" t="n"/>
      <c r="F29" s="10" t="str">
        <f>IF(OR(A29="",C29=""),"",IF(C29="Regel (§§ 195, 199 Abs. 1 BGB)",IF(D29="","",DATE(D29+3,12,31)),IF(E29="","",E29)))</f>
        <v/>
      </c>
      <c r="G29" s="11" t="str">
        <f>IF(F29="","",WORKDAY(F29-26,-1,'Rückwärtsplan'!$G$6:$G$15))</f>
        <v/>
      </c>
      <c r="H29" s="11" t="str">
        <f>IF(F29="","",WORKDAY(F29-12,-1,'Rückwärtsplan'!$G$6:$G$15))</f>
        <v/>
      </c>
      <c r="I29" s="8" t="n"/>
      <c r="J29" s="9" t="n"/>
      <c r="K29" s="8" t="n"/>
      <c r="L29" s="12" t="str">
        <f>IF(A29="","",IF(I29="","OFFEN: Weg festlegen",IF(OR(I29="Klage",I29="Mahnbescheid"),IF(K29="ja","eingereicht, Eingang belegt","OFFEN: Eingang prüfen"),IF(K29="ja","erledigt, Beleg in Akte","OFFEN: Beleg fehlt"))))</f>
        <v/>
      </c>
    </row>
    <row r="30">
      <c r="A30" s="8" t="n"/>
      <c r="B30" s="8" t="n"/>
      <c r="C30" s="8" t="n"/>
      <c r="D30" s="8" t="n"/>
      <c r="E30" s="9" t="n"/>
      <c r="F30" s="10" t="str">
        <f>IF(OR(A30="",C30=""),"",IF(C30="Regel (§§ 195, 199 Abs. 1 BGB)",IF(D30="","",DATE(D30+3,12,31)),IF(E30="","",E30)))</f>
        <v/>
      </c>
      <c r="G30" s="11" t="str">
        <f>IF(F30="","",WORKDAY(F30-26,-1,'Rückwärtsplan'!$G$6:$G$15))</f>
        <v/>
      </c>
      <c r="H30" s="11" t="str">
        <f>IF(F30="","",WORKDAY(F30-12,-1,'Rückwärtsplan'!$G$6:$G$15))</f>
        <v/>
      </c>
      <c r="I30" s="8" t="n"/>
      <c r="J30" s="9" t="n"/>
      <c r="K30" s="8" t="n"/>
      <c r="L30" s="12" t="str">
        <f>IF(A30="","",IF(I30="","OFFEN: Weg festlegen",IF(OR(I30="Klage",I30="Mahnbescheid"),IF(K30="ja","eingereicht, Eingang belegt","OFFEN: Eingang prüfen"),IF(K30="ja","erledigt, Beleg in Akte","OFFEN: Beleg fehlt"))))</f>
        <v/>
      </c>
    </row>
    <row r="31">
      <c r="A31" s="8" t="n"/>
      <c r="B31" s="8" t="n"/>
      <c r="C31" s="8" t="n"/>
      <c r="D31" s="8" t="n"/>
      <c r="E31" s="9" t="n"/>
      <c r="F31" s="10" t="str">
        <f>IF(OR(A31="",C31=""),"",IF(C31="Regel (§§ 195, 199 Abs. 1 BGB)",IF(D31="","",DATE(D31+3,12,31)),IF(E31="","",E31)))</f>
        <v/>
      </c>
      <c r="G31" s="11" t="str">
        <f>IF(F31="","",WORKDAY(F31-26,-1,'Rückwärtsplan'!$G$6:$G$15))</f>
        <v/>
      </c>
      <c r="H31" s="11" t="str">
        <f>IF(F31="","",WORKDAY(F31-12,-1,'Rückwärtsplan'!$G$6:$G$15))</f>
        <v/>
      </c>
      <c r="I31" s="8" t="n"/>
      <c r="J31" s="9" t="n"/>
      <c r="K31" s="8" t="n"/>
      <c r="L31" s="12" t="str">
        <f>IF(A31="","",IF(I31="","OFFEN: Weg festlegen",IF(OR(I31="Klage",I31="Mahnbescheid"),IF(K31="ja","eingereicht, Eingang belegt","OFFEN: Eingang prüfen"),IF(K31="ja","erledigt, Beleg in Akte","OFFEN: Beleg fehlt"))))</f>
        <v/>
      </c>
    </row>
    <row r="32">
      <c r="A32" s="8" t="n"/>
      <c r="B32" s="8" t="n"/>
      <c r="C32" s="8" t="n"/>
      <c r="D32" s="8" t="n"/>
      <c r="E32" s="9" t="n"/>
      <c r="F32" s="10" t="str">
        <f>IF(OR(A32="",C32=""),"",IF(C32="Regel (§§ 195, 199 Abs. 1 BGB)",IF(D32="","",DATE(D32+3,12,31)),IF(E32="","",E32)))</f>
        <v/>
      </c>
      <c r="G32" s="11" t="str">
        <f>IF(F32="","",WORKDAY(F32-26,-1,'Rückwärtsplan'!$G$6:$G$15))</f>
        <v/>
      </c>
      <c r="H32" s="11" t="str">
        <f>IF(F32="","",WORKDAY(F32-12,-1,'Rückwärtsplan'!$G$6:$G$15))</f>
        <v/>
      </c>
      <c r="I32" s="8" t="n"/>
      <c r="J32" s="9" t="n"/>
      <c r="K32" s="8" t="n"/>
      <c r="L32" s="12" t="str">
        <f>IF(A32="","",IF(I32="","OFFEN: Weg festlegen",IF(OR(I32="Klage",I32="Mahnbescheid"),IF(K32="ja","eingereicht, Eingang belegt","OFFEN: Eingang prüfen"),IF(K32="ja","erledigt, Beleg in Akte","OFFEN: Beleg fehlt"))))</f>
        <v/>
      </c>
    </row>
    <row r="33">
      <c r="A33" s="8" t="n"/>
      <c r="B33" s="8" t="n"/>
      <c r="C33" s="8" t="n"/>
      <c r="D33" s="8" t="n"/>
      <c r="E33" s="9" t="n"/>
      <c r="F33" s="10" t="str">
        <f>IF(OR(A33="",C33=""),"",IF(C33="Regel (§§ 195, 199 Abs. 1 BGB)",IF(D33="","",DATE(D33+3,12,31)),IF(E33="","",E33)))</f>
        <v/>
      </c>
      <c r="G33" s="11" t="str">
        <f>IF(F33="","",WORKDAY(F33-26,-1,'Rückwärtsplan'!$G$6:$G$15))</f>
        <v/>
      </c>
      <c r="H33" s="11" t="str">
        <f>IF(F33="","",WORKDAY(F33-12,-1,'Rückwärtsplan'!$G$6:$G$15))</f>
        <v/>
      </c>
      <c r="I33" s="8" t="n"/>
      <c r="J33" s="9" t="n"/>
      <c r="K33" s="8" t="n"/>
      <c r="L33" s="12" t="str">
        <f>IF(A33="","",IF(I33="","OFFEN: Weg festlegen",IF(OR(I33="Klage",I33="Mahnbescheid"),IF(K33="ja","eingereicht, Eingang belegt","OFFEN: Eingang prüfen"),IF(K33="ja","erledigt, Beleg in Akte","OFFEN: Beleg fehlt"))))</f>
        <v/>
      </c>
    </row>
    <row r="34">
      <c r="A34" s="8" t="n"/>
      <c r="B34" s="8" t="n"/>
      <c r="C34" s="8" t="n"/>
      <c r="D34" s="8" t="n"/>
      <c r="E34" s="9" t="n"/>
      <c r="F34" s="10" t="str">
        <f>IF(OR(A34="",C34=""),"",IF(C34="Regel (§§ 195, 199 Abs. 1 BGB)",IF(D34="","",DATE(D34+3,12,31)),IF(E34="","",E34)))</f>
        <v/>
      </c>
      <c r="G34" s="11" t="str">
        <f>IF(F34="","",WORKDAY(F34-26,-1,'Rückwärtsplan'!$G$6:$G$15))</f>
        <v/>
      </c>
      <c r="H34" s="11" t="str">
        <f>IF(F34="","",WORKDAY(F34-12,-1,'Rückwärtsplan'!$G$6:$G$15))</f>
        <v/>
      </c>
      <c r="I34" s="8" t="n"/>
      <c r="J34" s="9" t="n"/>
      <c r="K34" s="8" t="n"/>
      <c r="L34" s="12" t="str">
        <f>IF(A34="","",IF(I34="","OFFEN: Weg festlegen",IF(OR(I34="Klage",I34="Mahnbescheid"),IF(K34="ja","eingereicht, Eingang belegt","OFFEN: Eingang prüfen"),IF(K34="ja","erledigt, Beleg in Akte","OFFEN: Beleg fehlt"))))</f>
        <v/>
      </c>
    </row>
    <row r="35">
      <c r="A35" s="8" t="n"/>
      <c r="B35" s="8" t="n"/>
      <c r="C35" s="8" t="n"/>
      <c r="D35" s="8" t="n"/>
      <c r="E35" s="9" t="n"/>
      <c r="F35" s="10" t="str">
        <f>IF(OR(A35="",C35=""),"",IF(C35="Regel (§§ 195, 199 Abs. 1 BGB)",IF(D35="","",DATE(D35+3,12,31)),IF(E35="","",E35)))</f>
        <v/>
      </c>
      <c r="G35" s="11" t="str">
        <f>IF(F35="","",WORKDAY(F35-26,-1,'Rückwärtsplan'!$G$6:$G$15))</f>
        <v/>
      </c>
      <c r="H35" s="11" t="str">
        <f>IF(F35="","",WORKDAY(F35-12,-1,'Rückwärtsplan'!$G$6:$G$15))</f>
        <v/>
      </c>
      <c r="I35" s="8" t="n"/>
      <c r="J35" s="9" t="n"/>
      <c r="K35" s="8" t="n"/>
      <c r="L35" s="12" t="str">
        <f>IF(A35="","",IF(I35="","OFFEN: Weg festlegen",IF(OR(I35="Klage",I35="Mahnbescheid"),IF(K35="ja","eingereicht, Eingang belegt","OFFEN: Eingang prüfen"),IF(K35="ja","erledigt, Beleg in Akte","OFFEN: Beleg fehlt"))))</f>
        <v/>
      </c>
    </row>
    <row r="36">
      <c r="A36" s="8" t="n"/>
      <c r="B36" s="8" t="n"/>
      <c r="C36" s="8" t="n"/>
      <c r="D36" s="8" t="n"/>
      <c r="E36" s="9" t="n"/>
      <c r="F36" s="10" t="str">
        <f>IF(OR(A36="",C36=""),"",IF(C36="Regel (§§ 195, 199 Abs. 1 BGB)",IF(D36="","",DATE(D36+3,12,31)),IF(E36="","",E36)))</f>
        <v/>
      </c>
      <c r="G36" s="11" t="str">
        <f>IF(F36="","",WORKDAY(F36-26,-1,'Rückwärtsplan'!$G$6:$G$15))</f>
        <v/>
      </c>
      <c r="H36" s="11" t="str">
        <f>IF(F36="","",WORKDAY(F36-12,-1,'Rückwärtsplan'!$G$6:$G$15))</f>
        <v/>
      </c>
      <c r="I36" s="8" t="n"/>
      <c r="J36" s="9" t="n"/>
      <c r="K36" s="8" t="n"/>
      <c r="L36" s="12" t="str">
        <f>IF(A36="","",IF(I36="","OFFEN: Weg festlegen",IF(OR(I36="Klage",I36="Mahnbescheid"),IF(K36="ja","eingereicht, Eingang belegt","OFFEN: Eingang prüfen"),IF(K36="ja","erledigt, Beleg in Akte","OFFEN: Beleg fehlt"))))</f>
        <v/>
      </c>
    </row>
    <row r="37">
      <c r="A37" s="8" t="n"/>
      <c r="B37" s="8" t="n"/>
      <c r="C37" s="8" t="n"/>
      <c r="D37" s="8" t="n"/>
      <c r="E37" s="9" t="n"/>
      <c r="F37" s="10" t="str">
        <f>IF(OR(A37="",C37=""),"",IF(C37="Regel (§§ 195, 199 Abs. 1 BGB)",IF(D37="","",DATE(D37+3,12,31)),IF(E37="","",E37)))</f>
        <v/>
      </c>
      <c r="G37" s="11" t="str">
        <f>IF(F37="","",WORKDAY(F37-26,-1,'Rückwärtsplan'!$G$6:$G$15))</f>
        <v/>
      </c>
      <c r="H37" s="11" t="str">
        <f>IF(F37="","",WORKDAY(F37-12,-1,'Rückwärtsplan'!$G$6:$G$15))</f>
        <v/>
      </c>
      <c r="I37" s="8" t="n"/>
      <c r="J37" s="9" t="n"/>
      <c r="K37" s="8" t="n"/>
      <c r="L37" s="12" t="str">
        <f>IF(A37="","",IF(I37="","OFFEN: Weg festlegen",IF(OR(I37="Klage",I37="Mahnbescheid"),IF(K37="ja","eingereicht, Eingang belegt","OFFEN: Eingang prüfen"),IF(K37="ja","erledigt, Beleg in Akte","OFFEN: Beleg fehlt"))))</f>
        <v/>
      </c>
    </row>
  </sheetData>
  <mergeCells count="2">
    <mergeCell ref="A2:L2"/>
    <mergeCell ref="A1:L1"/>
  </mergeCells>
  <dataValidations count="3">
    <dataValidation sqref="C5:C37" showDropDown="0" showInputMessage="0" showErrorMessage="0" allowBlank="1" error="Bitte einen Wert aus der Liste wählen." type="list">
      <formula1>"Regel (§§ 195, 199 Abs. 1 BGB),Sonderfrist,taggenaue Höchstfrist"</formula1>
    </dataValidation>
    <dataValidation sqref="I5:I37" showDropDown="0" showInputMessage="0" showErrorMessage="0" allowBlank="1" error="Bitte einen Wert aus der Liste wählen." type="list">
      <formula1>"Klage,Mahnbescheid,Verzicht der Gegenseite,Verhandlung (§ 203 BGB),nicht verfolgen (Weisung),erledigt (Zahlung/Vergleich)"</formula1>
    </dataValidation>
    <dataValidation sqref="K5:K37" showDropDown="0" showInputMessage="0" showErrorMessage="0" allowBlank="1" error="Bitte einen Wert aus der Liste wählen." type="list">
      <formula1>"ja,nein"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zoomScale="10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6" customWidth="1" min="4" max="4"/>
    <col width="12" customWidth="1" min="5" max="5"/>
    <col width="16" customWidth="1" min="6" max="6"/>
    <col width="10" customWidth="1" min="7" max="7"/>
    <col width="16" customWidth="1" min="8" max="8"/>
    <col width="44" customWidth="1" min="9" max="9"/>
  </cols>
  <sheetData>
    <row r="1">
      <c r="A1" s="1" t="inlineStr">
        <is>
          <t>Resturlaub und Hinweis vor dem Verfall</t>
        </is>
      </c>
    </row>
    <row r="2" ht="30" customHeight="1">
      <c r="A2" s="2" t="inlineStr">
        <is>
          <t>Nur Kürzel. Gesetzlicher Mindesturlaub: 24 Werktage bei sechs Tagen je Woche (§ 3 BUrlG), umgerechnet auf die Arbeitstage je Woche. Für Urlaub darüber können Arbeits- oder Tarifvertrag anderes regeln; ohne klare Regelung gilt der Hinweis auch dafür. Musterhinweise A–C: urlaubshinweis-muster-ratg.docx. Beispielzeilen = erfundener Fall.</t>
        </is>
      </c>
    </row>
    <row r="4">
      <c r="A4" s="5" t="inlineStr">
        <is>
          <t>Kürzel</t>
        </is>
      </c>
      <c r="B4" s="5" t="inlineStr">
        <is>
          <t>Arbeitstage je Woche</t>
        </is>
      </c>
      <c r="C4" s="5" t="inlineStr">
        <is>
          <t>Urlaub 2026 laut Vertrag</t>
        </is>
      </c>
      <c r="D4" s="5" t="inlineStr">
        <is>
          <t>davon gesetzlicher Mindesturlaub</t>
        </is>
      </c>
      <c r="E4" s="5" t="inlineStr">
        <is>
          <t>genommen</t>
        </is>
      </c>
      <c r="F4" s="5" t="inlineStr">
        <is>
          <t>geplant bis 31.12.</t>
        </is>
      </c>
      <c r="G4" s="5" t="inlineStr">
        <is>
          <t>Rest</t>
        </is>
      </c>
      <c r="H4" s="5" t="inlineStr">
        <is>
          <t>Hinweis in Textform am</t>
        </is>
      </c>
      <c r="I4" s="5" t="inlineStr">
        <is>
          <t>Übertragung ins Jahr 2027 (Grund, Hinweis auf 31.03.2027)</t>
        </is>
      </c>
    </row>
    <row r="5">
      <c r="A5" s="8" t="inlineStr">
        <is>
          <t>R1 (ReFa)</t>
        </is>
      </c>
      <c r="B5" s="8" t="n">
        <v>5</v>
      </c>
      <c r="C5" s="8" t="n">
        <v>30</v>
      </c>
      <c r="D5" s="13">
        <f>ROUND(24/6*B5,1)</f>
        <v>20.0</v>
      </c>
      <c r="E5" s="8" t="n">
        <v>21</v>
      </c>
      <c r="F5" s="8" t="n">
        <v>5</v>
      </c>
      <c r="G5" s="14">
        <f>C5-E5-F5</f>
        <v>4.0</v>
      </c>
      <c r="H5" s="9" t="n">
        <v>46335</v>
      </c>
      <c r="I5" s="8" t="inlineStr">
        <is>
          <t>dringende betriebliche Gründe (Fristen Dezember); Hinweis auf 31.03.2027 am 23.12.</t>
        </is>
      </c>
    </row>
    <row r="6">
      <c r="A6" s="8" t="inlineStr">
        <is>
          <t>A1 (Azubi)</t>
        </is>
      </c>
      <c r="B6" s="8" t="n">
        <v>5</v>
      </c>
      <c r="C6" s="8" t="n">
        <v>26</v>
      </c>
      <c r="D6" s="13">
        <f>ROUND(24/6*B6,1)</f>
        <v>20.0</v>
      </c>
      <c r="E6" s="8" t="n">
        <v>21</v>
      </c>
      <c r="F6" s="8" t="n">
        <v>5</v>
      </c>
      <c r="G6" s="14">
        <f>C6-E6-F6</f>
        <v>0.0</v>
      </c>
      <c r="H6" s="9" t="n">
        <v>46335</v>
      </c>
      <c r="I6" s="8" t="n"/>
    </row>
    <row r="7">
      <c r="A7" s="8" t="n"/>
      <c r="B7" s="8" t="n"/>
      <c r="C7" s="8" t="n"/>
      <c r="D7" s="13" t="str">
        <f>IF(B7="","",ROUND(24/6*B7,1))</f>
        <v/>
      </c>
      <c r="E7" s="8" t="n"/>
      <c r="F7" s="8" t="n"/>
      <c r="G7" s="14" t="str">
        <f>IF(C7="","",C7-E7-F7)</f>
        <v/>
      </c>
      <c r="H7" s="9" t="n"/>
      <c r="I7" s="8" t="n"/>
    </row>
    <row r="8">
      <c r="A8" s="8" t="n"/>
      <c r="B8" s="8" t="n"/>
      <c r="C8" s="8" t="n"/>
      <c r="D8" s="13" t="str">
        <f>IF(B8="","",ROUND(24/6*B8,1))</f>
        <v/>
      </c>
      <c r="E8" s="8" t="n"/>
      <c r="F8" s="8" t="n"/>
      <c r="G8" s="14" t="str">
        <f>IF(C8="","",C8-E8-F8)</f>
        <v/>
      </c>
      <c r="H8" s="9" t="n"/>
      <c r="I8" s="8" t="n"/>
    </row>
    <row r="9">
      <c r="A9" s="8" t="n"/>
      <c r="B9" s="8" t="n"/>
      <c r="C9" s="8" t="n"/>
      <c r="D9" s="13" t="str">
        <f>IF(B9="","",ROUND(24/6*B9,1))</f>
        <v/>
      </c>
      <c r="E9" s="8" t="n"/>
      <c r="F9" s="8" t="n"/>
      <c r="G9" s="14" t="str">
        <f>IF(C9="","",C9-E9-F9)</f>
        <v/>
      </c>
      <c r="H9" s="9" t="n"/>
      <c r="I9" s="8" t="n"/>
    </row>
    <row r="10">
      <c r="A10" s="8" t="n"/>
      <c r="B10" s="8" t="n"/>
      <c r="C10" s="8" t="n"/>
      <c r="D10" s="13" t="str">
        <f>IF(B10="","",ROUND(24/6*B10,1))</f>
        <v/>
      </c>
      <c r="E10" s="8" t="n"/>
      <c r="F10" s="8" t="n"/>
      <c r="G10" s="14" t="str">
        <f>IF(C10="","",C10-E10-F10)</f>
        <v/>
      </c>
      <c r="H10" s="9" t="n"/>
      <c r="I10" s="8" t="n"/>
    </row>
    <row r="11">
      <c r="A11" s="8" t="n"/>
      <c r="B11" s="8" t="n"/>
      <c r="C11" s="8" t="n"/>
      <c r="D11" s="13" t="str">
        <f>IF(B11="","",ROUND(24/6*B11,1))</f>
        <v/>
      </c>
      <c r="E11" s="8" t="n"/>
      <c r="F11" s="8" t="n"/>
      <c r="G11" s="14" t="str">
        <f>IF(C11="","",C11-E11-F11)</f>
        <v/>
      </c>
      <c r="H11" s="9" t="n"/>
      <c r="I11" s="8" t="n"/>
    </row>
    <row r="12">
      <c r="A12" s="8" t="n"/>
      <c r="B12" s="8" t="n"/>
      <c r="C12" s="8" t="n"/>
      <c r="D12" s="13" t="str">
        <f>IF(B12="","",ROUND(24/6*B12,1))</f>
        <v/>
      </c>
      <c r="E12" s="8" t="n"/>
      <c r="F12" s="8" t="n"/>
      <c r="G12" s="14" t="str">
        <f>IF(C12="","",C12-E12-F12)</f>
        <v/>
      </c>
      <c r="H12" s="9" t="n"/>
      <c r="I12" s="8" t="n"/>
    </row>
    <row r="13">
      <c r="A13" s="8" t="n"/>
      <c r="B13" s="8" t="n"/>
      <c r="C13" s="8" t="n"/>
      <c r="D13" s="13" t="str">
        <f>IF(B13="","",ROUND(24/6*B13,1))</f>
        <v/>
      </c>
      <c r="E13" s="8" t="n"/>
      <c r="F13" s="8" t="n"/>
      <c r="G13" s="14" t="str">
        <f>IF(C13="","",C13-E13-F13)</f>
        <v/>
      </c>
      <c r="H13" s="9" t="n"/>
      <c r="I13" s="8" t="n"/>
    </row>
    <row r="14">
      <c r="A14" s="8" t="n"/>
      <c r="B14" s="8" t="n"/>
      <c r="C14" s="8" t="n"/>
      <c r="D14" s="13" t="str">
        <f>IF(B14="","",ROUND(24/6*B14,1))</f>
        <v/>
      </c>
      <c r="E14" s="8" t="n"/>
      <c r="F14" s="8" t="n"/>
      <c r="G14" s="14" t="str">
        <f>IF(C14="","",C14-E14-F14)</f>
        <v/>
      </c>
      <c r="H14" s="9" t="n"/>
      <c r="I14" s="8" t="n"/>
    </row>
    <row r="15">
      <c r="A15" s="8" t="n"/>
      <c r="B15" s="8" t="n"/>
      <c r="C15" s="8" t="n"/>
      <c r="D15" s="13" t="str">
        <f>IF(B15="","",ROUND(24/6*B15,1))</f>
        <v/>
      </c>
      <c r="E15" s="8" t="n"/>
      <c r="F15" s="8" t="n"/>
      <c r="G15" s="14" t="str">
        <f>IF(C15="","",C15-E15-F15)</f>
        <v/>
      </c>
      <c r="H15" s="9" t="n"/>
      <c r="I15" s="8" t="n"/>
    </row>
    <row r="16">
      <c r="A16" s="8" t="n"/>
      <c r="B16" s="8" t="n"/>
      <c r="C16" s="8" t="n"/>
      <c r="D16" s="13" t="str">
        <f>IF(B16="","",ROUND(24/6*B16,1))</f>
        <v/>
      </c>
      <c r="E16" s="8" t="n"/>
      <c r="F16" s="8" t="n"/>
      <c r="G16" s="14" t="str">
        <f>IF(C16="","",C16-E16-F16)</f>
        <v/>
      </c>
      <c r="H16" s="9" t="n"/>
      <c r="I16" s="8" t="n"/>
    </row>
  </sheetData>
  <mergeCells count="2">
    <mergeCell ref="A1:I1"/>
    <mergeCell ref="A2:I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zoomScale="10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18" customWidth="1" min="4" max="4"/>
    <col width="16" customWidth="1" min="5" max="5"/>
    <col width="12" customWidth="1" min="6" max="6"/>
    <col width="12" customWidth="1" min="7" max="7"/>
    <col width="40" customWidth="1" min="8" max="8"/>
  </cols>
  <sheetData>
    <row r="1">
      <c r="A1" s="1" t="inlineStr">
        <is>
          <t>Fachanwaltsfortbildung nach § 15 FAO (Kalenderjahr 2026)</t>
        </is>
      </c>
    </row>
    <row r="2" ht="30" customHeight="1">
      <c r="A2" s="2" t="inlineStr">
        <is>
          <t>Je Fachgebiet mindestens 15 Zeitstunden (§ 15 Abs. 3 FAO), davon höchstens fünf im Selbststudium mit Lernerfolgskontrolle (Abs. 4). Online nur mit Interaktion (Referierende–Teilnehmende und untereinander) und Nachweis der durchgängigen Teilnahme (Abs. 2). Zwei Fachgebiete = zwei Zeilen. Beispielzeilen = erfundener Fall.</t>
        </is>
      </c>
    </row>
    <row r="4">
      <c r="A4" s="5" t="inlineStr">
        <is>
          <t>Kürzel</t>
        </is>
      </c>
      <c r="B4" s="5" t="inlineStr">
        <is>
          <t>Fachgebiet</t>
        </is>
      </c>
      <c r="C4" s="5" t="inlineStr">
        <is>
          <t>Stunden Veranstaltungen (hörend/dozierend)</t>
        </is>
      </c>
      <c r="D4" s="5" t="inlineStr">
        <is>
          <t>Stunden Selbststudium mit Lernerfolgskontrolle</t>
        </is>
      </c>
      <c r="E4" s="5" t="inlineStr">
        <is>
          <t>davon anrechenbar (max. 5)</t>
        </is>
      </c>
      <c r="F4" s="5" t="inlineStr">
        <is>
          <t>Summe</t>
        </is>
      </c>
      <c r="G4" s="5" t="inlineStr">
        <is>
          <t>fehlt</t>
        </is>
      </c>
      <c r="H4" s="5" t="inlineStr">
        <is>
          <t>Bescheinigungen / geplant</t>
        </is>
      </c>
    </row>
    <row r="5">
      <c r="A5" s="8" t="inlineStr">
        <is>
          <t>RA1</t>
        </is>
      </c>
      <c r="B5" s="8" t="inlineStr">
        <is>
          <t>Arbeitsrecht</t>
        </is>
      </c>
      <c r="C5" s="8" t="n">
        <v>9</v>
      </c>
      <c r="D5" s="8" t="n">
        <v>2</v>
      </c>
      <c r="E5" s="13">
        <f>MIN(D5,5)</f>
        <v>2.0</v>
      </c>
      <c r="F5" s="13">
        <f>C5+E5</f>
        <v>11.0</v>
      </c>
      <c r="G5" s="14">
        <f>MAX(0,15-F5)</f>
        <v>4.0</v>
      </c>
      <c r="H5" s="8" t="inlineStr">
        <is>
          <t>Online-Seminar 03.12., 4 Std., gebucht</t>
        </is>
      </c>
    </row>
    <row r="6">
      <c r="A6" s="8" t="inlineStr">
        <is>
          <t>RA2</t>
        </is>
      </c>
      <c r="B6" s="8" t="inlineStr">
        <is>
          <t>Miet- und Wohnungseigentumsrecht</t>
        </is>
      </c>
      <c r="C6" s="8" t="n">
        <v>12</v>
      </c>
      <c r="D6" s="8" t="n">
        <v>6</v>
      </c>
      <c r="E6" s="13">
        <f>MIN(D6,5)</f>
        <v>5.0</v>
      </c>
      <c r="F6" s="13">
        <f>C6+E6</f>
        <v>17.0</v>
      </c>
      <c r="G6" s="14">
        <f>MAX(0,15-F6)</f>
        <v>0.0</v>
      </c>
      <c r="H6" s="8" t="inlineStr">
        <is>
          <t>vollständig</t>
        </is>
      </c>
    </row>
    <row r="7">
      <c r="A7" s="8" t="n"/>
      <c r="B7" s="8" t="n"/>
      <c r="C7" s="8" t="n"/>
      <c r="D7" s="8" t="n"/>
      <c r="E7" s="13" t="str">
        <f>IF(B7="","",MIN(D7,5))</f>
        <v/>
      </c>
      <c r="F7" s="13" t="str">
        <f>IF(B7="","",C7+E7)</f>
        <v/>
      </c>
      <c r="G7" s="14" t="str">
        <f>IF(B7="","",MAX(0,15-F7))</f>
        <v/>
      </c>
      <c r="H7" s="8" t="n"/>
    </row>
    <row r="8">
      <c r="A8" s="8" t="n"/>
      <c r="B8" s="8" t="n"/>
      <c r="C8" s="8" t="n"/>
      <c r="D8" s="8" t="n"/>
      <c r="E8" s="13" t="str">
        <f>IF(B8="","",MIN(D8,5))</f>
        <v/>
      </c>
      <c r="F8" s="13" t="str">
        <f>IF(B8="","",C8+E8)</f>
        <v/>
      </c>
      <c r="G8" s="14" t="str">
        <f>IF(B8="","",MAX(0,15-F8))</f>
        <v/>
      </c>
      <c r="H8" s="8" t="n"/>
    </row>
    <row r="9">
      <c r="A9" s="8" t="n"/>
      <c r="B9" s="8" t="n"/>
      <c r="C9" s="8" t="n"/>
      <c r="D9" s="8" t="n"/>
      <c r="E9" s="13" t="str">
        <f>IF(B9="","",MIN(D9,5))</f>
        <v/>
      </c>
      <c r="F9" s="13" t="str">
        <f>IF(B9="","",C9+E9)</f>
        <v/>
      </c>
      <c r="G9" s="14" t="str">
        <f>IF(B9="","",MAX(0,15-F9))</f>
        <v/>
      </c>
      <c r="H9" s="8" t="n"/>
    </row>
    <row r="10">
      <c r="A10" s="8" t="n"/>
      <c r="B10" s="8" t="n"/>
      <c r="C10" s="8" t="n"/>
      <c r="D10" s="8" t="n"/>
      <c r="E10" s="13" t="str">
        <f>IF(B10="","",MIN(D10,5))</f>
        <v/>
      </c>
      <c r="F10" s="13" t="str">
        <f>IF(B10="","",C10+E10)</f>
        <v/>
      </c>
      <c r="G10" s="14" t="str">
        <f>IF(B10="","",MAX(0,15-F10))</f>
        <v/>
      </c>
      <c r="H10" s="8" t="n"/>
    </row>
    <row r="11">
      <c r="A11" s="8" t="n"/>
      <c r="B11" s="8" t="n"/>
      <c r="C11" s="8" t="n"/>
      <c r="D11" s="8" t="n"/>
      <c r="E11" s="13" t="str">
        <f>IF(B11="","",MIN(D11,5))</f>
        <v/>
      </c>
      <c r="F11" s="13" t="str">
        <f>IF(B11="","",C11+E11)</f>
        <v/>
      </c>
      <c r="G11" s="14" t="str">
        <f>IF(B11="","",MAX(0,15-F11))</f>
        <v/>
      </c>
      <c r="H11" s="8" t="n"/>
    </row>
    <row r="12">
      <c r="A12" s="8" t="n"/>
      <c r="B12" s="8" t="n"/>
      <c r="C12" s="8" t="n"/>
      <c r="D12" s="8" t="n"/>
      <c r="E12" s="13" t="str">
        <f>IF(B12="","",MIN(D12,5))</f>
        <v/>
      </c>
      <c r="F12" s="13" t="str">
        <f>IF(B12="","",C12+E12)</f>
        <v/>
      </c>
      <c r="G12" s="14" t="str">
        <f>IF(B12="","",MAX(0,15-F12))</f>
        <v/>
      </c>
      <c r="H12" s="8" t="n"/>
    </row>
    <row r="13">
      <c r="A13" s="8" t="n"/>
      <c r="B13" s="8" t="n"/>
      <c r="C13" s="8" t="n"/>
      <c r="D13" s="8" t="n"/>
      <c r="E13" s="13" t="str">
        <f>IF(B13="","",MIN(D13,5))</f>
        <v/>
      </c>
      <c r="F13" s="13" t="str">
        <f>IF(B13="","",C13+E13)</f>
        <v/>
      </c>
      <c r="G13" s="14" t="str">
        <f>IF(B13="","",MAX(0,15-F13))</f>
        <v/>
      </c>
      <c r="H13" s="8" t="n"/>
    </row>
    <row r="14">
      <c r="A14" s="8" t="n"/>
      <c r="B14" s="8" t="n"/>
      <c r="C14" s="8" t="n"/>
      <c r="D14" s="8" t="n"/>
      <c r="E14" s="13" t="str">
        <f>IF(B14="","",MIN(D14,5))</f>
        <v/>
      </c>
      <c r="F14" s="13" t="str">
        <f>IF(B14="","",C14+E14)</f>
        <v/>
      </c>
      <c r="G14" s="14" t="str">
        <f>IF(B14="","",MAX(0,15-F14))</f>
        <v/>
      </c>
      <c r="H14" s="8" t="n"/>
    </row>
  </sheetData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zoomScale="10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8" customWidth="1" min="3" max="3"/>
    <col width="30" customWidth="1" min="4" max="4"/>
    <col width="12" customWidth="1" min="5" max="5"/>
    <col width="13" customWidth="1" min="6" max="6"/>
    <col width="16" customWidth="1" min="7" max="7"/>
    <col width="46" customWidth="1" min="8" max="8"/>
  </cols>
  <sheetData>
    <row r="1">
      <c r="A1" s="1" t="inlineStr">
        <is>
          <t>Aufbewahrung: Was ab 01.01.2027 frühestens vernichtet werden darf</t>
        </is>
      </c>
    </row>
    <row r="2" ht="30" customHeight="1">
      <c r="A2" s="2" t="inlineStr">
        <is>
          <t>Frist endet am 31.12. des Jahres „Jahr + Jahre“; vernichten frühestens am Tag danach und nur nach der Prüfung in Spalte H. Steuerliche Fristen laufen nicht ab, solange die Festsetzungsfrist offen ist (§ 147 Abs. 3 AO): mit dem Steuerberater klären.</t>
        </is>
      </c>
    </row>
    <row r="4">
      <c r="A4" s="5" t="inlineStr">
        <is>
          <t>Unterlage</t>
        </is>
      </c>
      <c r="B4" s="5" t="inlineStr">
        <is>
          <t>Grundlage</t>
        </is>
      </c>
      <c r="C4" s="5" t="inlineStr">
        <is>
          <t>Jahre</t>
        </is>
      </c>
      <c r="D4" s="5" t="inlineStr">
        <is>
          <t>Frist beginnt mit Ablauf des Jahres, in dem …</t>
        </is>
      </c>
      <c r="E4" s="5" t="inlineStr">
        <is>
          <t>Jahr</t>
        </is>
      </c>
      <c r="F4" s="5" t="inlineStr">
        <is>
          <t>Frist endet</t>
        </is>
      </c>
      <c r="G4" s="5" t="inlineStr">
        <is>
          <t>frühestens vernichten ab</t>
        </is>
      </c>
      <c r="H4" s="5" t="inlineStr">
        <is>
          <t>vorher prüfen</t>
        </is>
      </c>
    </row>
    <row r="5">
      <c r="A5" s="6" t="inlineStr">
        <is>
          <t>Handakten</t>
        </is>
      </c>
      <c r="B5" s="6" t="inlineStr">
        <is>
          <t>§ 50 Abs. 1 BRAO</t>
        </is>
      </c>
      <c r="C5" s="6" t="n">
        <v>6</v>
      </c>
      <c r="D5" s="6" t="inlineStr">
        <is>
          <t>der Auftrag beendet wurde</t>
        </is>
      </c>
      <c r="E5" s="8" t="n">
        <v>2020</v>
      </c>
      <c r="F5" s="10">
        <f>DATE(E5+C5,12,31)</f>
        <v>46387.0</v>
      </c>
      <c r="G5" s="11">
        <f>F5+1</f>
        <v>46388.0</v>
      </c>
      <c r="H5" s="6" t="inlineStr">
        <is>
          <t>Originale zurück (§ 50 Abs. 2 BRAO)? Mögliche Haftungsfragen? Datenschutz: danach löschen</t>
        </is>
      </c>
    </row>
    <row r="6">
      <c r="A6" s="6" t="inlineStr">
        <is>
          <t>Buchungsbelege (Rechnungen, Kontoauszüge)</t>
        </is>
      </c>
      <c r="B6" s="6" t="inlineStr">
        <is>
          <t>§ 147 Abs. 1 Nr. 4, Abs. 3 AO</t>
        </is>
      </c>
      <c r="C6" s="6" t="n">
        <v>8</v>
      </c>
      <c r="D6" s="6" t="inlineStr">
        <is>
          <t>der Beleg entstanden ist</t>
        </is>
      </c>
      <c r="E6" s="8" t="n">
        <v>2018</v>
      </c>
      <c r="F6" s="10">
        <f>DATE(E6+C6,12,31)</f>
        <v>46387.0</v>
      </c>
      <c r="G6" s="11">
        <f>F6+1</f>
        <v>46388.0</v>
      </c>
      <c r="H6" s="6" t="inlineStr">
        <is>
          <t>Festsetzungsfrist offen? (Steuerberater)</t>
        </is>
      </c>
    </row>
    <row r="7">
      <c r="A7" s="6" t="inlineStr">
        <is>
          <t>Bücher, Aufzeichnungen, Jahresabschlüsse</t>
        </is>
      </c>
      <c r="B7" s="6" t="inlineStr">
        <is>
          <t>§ 147 Abs. 1 Nr. 1, Abs. 3 AO</t>
        </is>
      </c>
      <c r="C7" s="6" t="n">
        <v>10</v>
      </c>
      <c r="D7" s="6" t="inlineStr">
        <is>
          <t>die letzte Eintragung gemacht wurde</t>
        </is>
      </c>
      <c r="E7" s="8" t="n">
        <v>2016</v>
      </c>
      <c r="F7" s="10">
        <f>DATE(E7+C7,12,31)</f>
        <v>46387.0</v>
      </c>
      <c r="G7" s="11">
        <f>F7+1</f>
        <v>46388.0</v>
      </c>
      <c r="H7" s="6" t="inlineStr">
        <is>
          <t>Festsetzungsfrist offen? (Steuerberater)</t>
        </is>
      </c>
    </row>
    <row r="8">
      <c r="A8" s="6" t="inlineStr">
        <is>
          <t>Geschäftsbriefe (empfangen und versandt)</t>
        </is>
      </c>
      <c r="B8" s="6" t="inlineStr">
        <is>
          <t>§ 147 Abs. 1 Nr. 2, 3, Abs. 3 AO</t>
        </is>
      </c>
      <c r="C8" s="6" t="n">
        <v>6</v>
      </c>
      <c r="D8" s="6" t="inlineStr">
        <is>
          <t>der Brief empfangen oder versandt wurde</t>
        </is>
      </c>
      <c r="E8" s="8" t="n">
        <v>2020</v>
      </c>
      <c r="F8" s="10">
        <f>DATE(E8+C8,12,31)</f>
        <v>46387.0</v>
      </c>
      <c r="G8" s="11">
        <f>F8+1</f>
        <v>46388.0</v>
      </c>
      <c r="H8" s="6" t="inlineStr">
        <is>
          <t>Festsetzungsfrist offen? (Steuerberater)</t>
        </is>
      </c>
    </row>
  </sheetData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16" customWidth="1" min="3" max="3"/>
    <col width="18" customWidth="1" min="4" max="4"/>
    <col width="3" customWidth="1" min="5" max="5"/>
    <col width="26" customWidth="1" min="6" max="6"/>
    <col width="16" customWidth="1" min="7" max="7"/>
  </cols>
  <sheetData>
    <row r="1">
      <c r="A1" s="1" t="inlineStr">
        <is>
          <t>Rückwärtsplan bis Donnerstag, 31.12.2026</t>
        </is>
      </c>
    </row>
    <row r="2" ht="30" customHeight="1">
      <c r="A2" s="2" t="inlineStr">
        <is>
          <t>Arbeitstage = Montag bis Freitag ohne die Tage in Spalte G, jeweils vom Datum bis einschließlich 31.12. Spalte D zieht zusätzlich Betriebsferien ab (Beispiel 24.–31.12.).</t>
        </is>
      </c>
    </row>
    <row r="4">
      <c r="A4" s="5" t="inlineStr">
        <is>
          <t>Datum</t>
        </is>
      </c>
      <c r="B4" s="5" t="inlineStr">
        <is>
          <t>Schritt</t>
        </is>
      </c>
      <c r="C4" s="5" t="inlineStr">
        <is>
          <t>Arbeitstage bis 31.12.</t>
        </is>
      </c>
      <c r="D4" s="5" t="inlineStr">
        <is>
          <t>mit Betriebsferien</t>
        </is>
      </c>
      <c r="F4" s="3" t="inlineStr">
        <is>
          <t>Fristende</t>
        </is>
      </c>
      <c r="G4" s="9" t="n">
        <v>46387</v>
      </c>
    </row>
    <row r="5">
      <c r="A5" s="7" t="n">
        <v>46335</v>
      </c>
      <c r="B5" s="6" t="inlineStr">
        <is>
          <t>Erscheinen dieser Liste; Verjährungsliste beginnen</t>
        </is>
      </c>
      <c r="C5" s="15">
        <f>NETWORKDAYS(A5,$G$4,$G$6:$G$8)</f>
        <v>38.0</v>
      </c>
      <c r="D5" s="15">
        <f>NETWORKDAYS(A5,$G$4,$G$6:$G$15)</f>
        <v>33.0</v>
      </c>
    </row>
    <row r="6">
      <c r="A6" s="7" t="n">
        <v>46339</v>
      </c>
      <c r="B6" s="6" t="inlineStr">
        <is>
          <t>Verjährungsliste fertig; Mandanten informiert; Resturlaub ermittelt und Hinweis versandt</t>
        </is>
      </c>
      <c r="C6" s="15">
        <f>NETWORKDAYS(A6,$G$4,$G$6:$G$8)</f>
        <v>34.0</v>
      </c>
      <c r="D6" s="15">
        <f>NETWORKDAYS(A6,$G$4,$G$6:$G$15)</f>
        <v>29.0</v>
      </c>
      <c r="F6" s="3" t="inlineStr">
        <is>
          <t>Feiertage (bundesweit)</t>
        </is>
      </c>
      <c r="G6" s="9" t="n">
        <v>46381</v>
      </c>
    </row>
    <row r="7">
      <c r="A7" s="7" t="n">
        <v>46346</v>
      </c>
      <c r="B7" s="6" t="inlineStr">
        <is>
          <t>Deckungsanfragen an Rechtsschutzversicherer gestellt</t>
        </is>
      </c>
      <c r="C7" s="15">
        <f>NETWORKDAYS(A7,$G$4,$G$6:$G$8)</f>
        <v>29.0</v>
      </c>
      <c r="D7" s="15">
        <f>NETWORKDAYS(A7,$G$4,$G$6:$G$15)</f>
        <v>24.0</v>
      </c>
      <c r="G7" s="9" t="n">
        <v>46382</v>
      </c>
    </row>
    <row r="8">
      <c r="A8" s="7" t="n">
        <v>46353</v>
      </c>
      <c r="B8" s="6" t="inlineStr">
        <is>
          <t>Rückläufe geprüft; beA-Karten geprüft</t>
        </is>
      </c>
      <c r="C8" s="15">
        <f>NETWORKDAYS(A8,$G$4,$G$6:$G$8)</f>
        <v>24.0</v>
      </c>
      <c r="D8" s="15">
        <f>NETWORKDAYS(A8,$G$4,$G$6:$G$15)</f>
        <v>19.0</v>
      </c>
      <c r="G8" s="9" t="n"/>
    </row>
    <row r="9">
      <c r="A9" s="7" t="n">
        <v>46360</v>
      </c>
      <c r="B9" s="6" t="inlineStr">
        <is>
          <t>Weg je Akte entschieden; Verzicht der Gegenseite angefordert; Steuerberater-Termin</t>
        </is>
      </c>
      <c r="C9" s="15">
        <f>NETWORKDAYS(A9,$G$4,$G$6:$G$8)</f>
        <v>19.0</v>
      </c>
      <c r="D9" s="15">
        <f>NETWORKDAYS(A9,$G$4,$G$6:$G$15)</f>
        <v>14.0</v>
      </c>
      <c r="F9" s="3" t="inlineStr">
        <is>
          <t>zusätzlich Betriebsferien</t>
        </is>
      </c>
    </row>
    <row r="10">
      <c r="A10" s="7" t="n">
        <v>46367</v>
      </c>
      <c r="B10" s="6" t="inlineStr">
        <is>
          <t>Fristenkalender bis 15.01.2027, beA-Plan und Vertretung für die Feiertage stehen</t>
        </is>
      </c>
      <c r="C10" s="15">
        <f>NETWORKDAYS(A10,$G$4,$G$6:$G$8)</f>
        <v>14.0</v>
      </c>
      <c r="D10" s="15">
        <f>NETWORKDAYS(A10,$G$4,$G$6:$G$15)</f>
        <v>9.0</v>
      </c>
      <c r="G10" s="9" t="n">
        <v>46380</v>
      </c>
    </row>
    <row r="11">
      <c r="A11" s="7" t="n">
        <v>46372</v>
      </c>
      <c r="B11" s="6" t="inlineStr">
        <is>
          <t>Antwortfrist für Verzichtserklärungen</t>
        </is>
      </c>
      <c r="C11" s="15">
        <f>NETWORKDAYS(A11,$G$4,$G$6:$G$8)</f>
        <v>11.0</v>
      </c>
      <c r="D11" s="15">
        <f>NETWORKDAYS(A11,$G$4,$G$6:$G$15)</f>
        <v>6.0</v>
      </c>
      <c r="G11" s="9" t="n">
        <v>46384</v>
      </c>
    </row>
    <row r="12">
      <c r="A12" s="7" t="n">
        <v>46374</v>
      </c>
      <c r="B12" s="6" t="inlineStr">
        <is>
          <t>letzter regulärer Tag für Mahnanträge und Klagen; Gerichtskosten bezahlt</t>
        </is>
      </c>
      <c r="C12" s="15">
        <f>NETWORKDAYS(A12,$G$4,$G$6:$G$8)</f>
        <v>9.0</v>
      </c>
      <c r="D12" s="15">
        <f>NETWORKDAYS(A12,$G$4,$G$6:$G$15)</f>
        <v>4.0</v>
      </c>
      <c r="G12" s="9" t="n">
        <v>46385</v>
      </c>
    </row>
    <row r="13">
      <c r="A13" s="7" t="n">
        <v>46379</v>
      </c>
      <c r="B13" s="6" t="inlineStr">
        <is>
          <t>letzter Arbeitstag vor Betriebsferien: Puffer für Nachzügler; übertragenen Urlaub dokumentieren, Hinweis auf 31.03.2027</t>
        </is>
      </c>
      <c r="C13" s="15">
        <f>NETWORKDAYS(A13,$G$4,$G$6:$G$8)</f>
        <v>6.0</v>
      </c>
      <c r="D13" s="15">
        <f>NETWORKDAYS(A13,$G$4,$G$6:$G$15)</f>
        <v>1.0</v>
      </c>
      <c r="G13" s="9" t="n">
        <v>46386</v>
      </c>
    </row>
    <row r="14">
      <c r="A14" s="7" t="n">
        <v>46384</v>
      </c>
      <c r="B14" s="6" t="inlineStr">
        <is>
          <t>beA-Dienst zwischen den Feiertagen (24. und 28.–31.12. nach Plan)</t>
        </is>
      </c>
      <c r="C14" s="15">
        <f>NETWORKDAYS(A14,$G$4,$G$6:$G$8)</f>
        <v>4.0</v>
      </c>
      <c r="D14" s="15">
        <f>NETWORKDAYS(A14,$G$4,$G$6:$G$15)</f>
        <v>0.0</v>
      </c>
      <c r="G14" s="9" t="n">
        <v>46387</v>
      </c>
    </row>
    <row r="15">
      <c r="A15" s="7" t="n">
        <v>46387</v>
      </c>
      <c r="B15" s="6" t="inlineStr">
        <is>
          <t>Fristende 24:00 Uhr; Ausgangskontrolle</t>
        </is>
      </c>
      <c r="C15" s="15">
        <f>NETWORKDAYS(A15,$G$4,$G$6:$G$8)</f>
        <v>1.0</v>
      </c>
      <c r="D15" s="15">
        <f>NETWORKDAYS(A15,$G$4,$G$6:$G$15)</f>
        <v>0.0</v>
      </c>
      <c r="G15" s="9" t="n"/>
    </row>
  </sheetData>
  <mergeCells count="2">
    <mergeCell ref="A1:D1"/>
    <mergeCell ref="A2:D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zoomScale="10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Prüfliste Jahresende in der Kanzlei – Vorlage von ratg.de</t>
        </is>
      </c>
    </row>
    <row r="2">
      <c r="A2" s="3" t="inlineStr">
        <is>
          <t>Stand: November 2026 (Termine für den Jahreswechsel 2026/2027). Fassung 3.</t>
        </is>
      </c>
    </row>
    <row r="3">
      <c r="A3" s="6" t="inlineStr">
        <is>
          <t>Dazu gehören: urlaubshinweis-muster-ratg.docx (Musterhinweise A–C zum Resturlaub) und fristen-jahresende-kanzlei-2026-2.ics (alle Termine dieser Liste für Ihren Kalender).</t>
        </is>
      </c>
    </row>
    <row r="4">
      <c r="A4" s="6" t="inlineStr">
        <is>
          <t>Zum Artikel mit Erläuterungen, Fall und Quellen: https://ratg.de/jahresende-checkliste-kanzlei/</t>
        </is>
      </c>
    </row>
    <row r="5">
      <c r="A5" s="6" t="inlineStr"/>
    </row>
    <row r="6">
      <c r="A6" s="3" t="inlineStr">
        <is>
          <t>So arbeiten Sie mit der Vorlage</t>
        </is>
      </c>
    </row>
    <row r="7">
      <c r="A7" s="6" t="inlineStr">
        <is>
          <t>1. Gelbe Felder sind Eingaben, graue Felder rechnen. Die Formeln sind sichtbar und ungeschützt; die Datei enthält keine Makros.</t>
        </is>
      </c>
    </row>
    <row r="8">
      <c r="A8" s="6" t="inlineStr">
        <is>
          <t>2. Die Beispielzeilen stammen aus dem erfundenen Fall im Artikel. Überschreiben oder löschen Sie sie.</t>
        </is>
      </c>
    </row>
    <row r="9">
      <c r="A9" s="6" t="inlineStr">
        <is>
          <t>3. Tragen Sie keine Namen von Mandanten, Gegnern oder Mitarbeitern ein: Aktenzeichen und Kürzel genügen. Die Datei gehört nicht in E-Mails an Dritte.</t>
        </is>
      </c>
    </row>
    <row r="10">
      <c r="A10" s="6" t="inlineStr">
        <is>
          <t>4. Reihenfolge: Prüfliste → Verjährung → Urlaub → Fortbildung → Aufbewahrung. Das Blatt „Rückwärtsplan“ zeigt, wie viele Arbeitstage bis zum 31.12. bleiben.</t>
        </is>
      </c>
    </row>
    <row r="11">
      <c r="A11" s="6" t="inlineStr"/>
    </row>
    <row r="12">
      <c r="A12" s="3" t="inlineStr">
        <is>
          <t>Grenzen</t>
        </is>
      </c>
    </row>
    <row r="13">
      <c r="A13" s="6" t="inlineStr">
        <is>
          <t>• Die Liste beschreibt typische Aufgaben zum Jahresende. Sie prüft keinen Einzelfall: Ob ein Anspruch zum 31.12. verjährt, welcher Weg ihn sichert und ob Urlaub verfällt, entscheidet die Prüfung in der Akte.</t>
        </is>
      </c>
    </row>
    <row r="14">
      <c r="A14" s="6" t="inlineStr">
        <is>
          <t>• Die Spalte „Fristende“ rechnet nur die Regelverjährung. Sonderfristen, taggenaue Höchstfristen und Ausschlussfristen tragen Sie selbst ein.</t>
        </is>
      </c>
    </row>
    <row r="15">
      <c r="A15" s="6" t="inlineStr">
        <is>
          <t>• Die Vorfristen in den Blättern sind Vorschläge der Redaktion, keine gesetzlichen Fristen. Landesfeiertage und eigene Schließtage ergänzen Sie im Blatt „Rückwärtsplan“.</t>
        </is>
      </c>
    </row>
    <row r="16">
      <c r="A16" s="6" t="inlineStr">
        <is>
          <t>• Steuerliche Fragen (Zufluss, Aufbewahrung, E-Rechnung) klären Sie mit Ihrem Steuerberater.</t>
        </is>
      </c>
    </row>
    <row r="17">
      <c r="A17" s="6" t="inlineStr"/>
    </row>
    <row r="18">
      <c r="A18" s="3" t="inlineStr">
        <is>
          <t>Nutzungsbedingungen</t>
        </is>
      </c>
    </row>
    <row r="19">
      <c r="A19" s="6" t="inlineStr">
        <is>
          <t>1. Sie dürfen unsere Vorlagen kostenlos in Ihrer Kanzlei oder Ihrem Unternehmen verwenden, ausfüllen und anpassen, Muster auch in Ihren Schreiben und Verträgen mit Mandanten.</t>
        </is>
      </c>
    </row>
    <row r="20">
      <c r="A20" s="6" t="inlineStr">
        <is>
          <t>2. Sie dürfen sie unverändert und mit der Angabe „Quelle: ratg.de“ weitergeben, etwa in Mitteilungen einer Kammer, eines Vereins oder an Kolleginnen und Kollegen.</t>
        </is>
      </c>
    </row>
    <row r="21">
      <c r="A21" s="6" t="inlineStr">
        <is>
          <t>3. Verkauf und Aufnahme in kostenpflichtige Sammlungen, Software oder Schulungsunterlagen nur mit unserer vorherigen Zustimmung (redaktion@ratg.de).</t>
        </is>
      </c>
    </row>
    <row r="22">
      <c r="A22" s="6" t="inlineStr">
        <is>
          <t>4. Die Vorlagen sind Arbeitshilfen; ihr Stand steht in jeder Datei (hier: November 2026, Jahreswechsel 2026/2027). Rechenblätter enthalten Beispielwerte, Muster müssen Sie an Ihren Fall anpassen. Die Vorlagen prüfen keinen Einzelfall und ersetzen keine Steuer- oder Rechtsberatung. Prüfen Sie Ergebnisse vor der Verwendung.</t>
        </is>
      </c>
    </row>
    <row r="23">
      <c r="A23" s="6" t="inlineStr">
        <is>
          <t>5. Wir haften für Vorsatz und grobe Fahrlässigkeit sowie für Schäden aus der Verletzung von Leben, Körper oder Gesundheit; im Übrigen ist die Haftung für die unentgeltlich überlassenen Vorlagen ausgeschlossen.</t>
        </is>
      </c>
    </row>
    <row r="24">
      <c r="A24" s="6" t="inlineStr">
        <is>
          <t>Vollständige Fassung: https://ratg.de/nutzungsbedingungen/</t>
        </is>
      </c>
    </row>
    <row r="25">
      <c r="A25" s="6" t="inlineStr"/>
    </row>
    <row r="26">
      <c r="A26" s="2" t="inlineStr">
        <is>
          <t>Herausgeber: Linqbiz GmbH, Angaben im Impressum unter https://ratg.de/impressum/.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ratg.de</Application>
  <Company>ratg.de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ratg.de</dc:creator>
  <dc:title>Prüfliste Jahresende in der Kanzlei (Stand 11/2026)</dc:title>
  <dc:subject>Jahresende Kanzlei Checkliste</dc:subject>
  <dcterms:created xsi:type="dcterms:W3CDTF">2026-10-24T07:16:44Z</dcterms:created>
  <dcterms:modified xsi:type="dcterms:W3CDTF">2026-10-24T07:16:44Z</dcterms:modified>
  <cp:lastModifiedBy>ratg.de</cp:lastModifiedBy>
</cp:coreProperties>
</file>